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0320" windowHeight="5070" activeTab="1"/>
  </bookViews>
  <sheets>
    <sheet name="Checkliste Konsortialführer" sheetId="6" r:id="rId1"/>
    <sheet name="1. Overview per partner" sheetId="3" r:id="rId2"/>
    <sheet name="2. Overview Costs &amp; Financing" sheetId="4" r:id="rId3"/>
    <sheet name="3. List of Projects" sheetId="5" r:id="rId4"/>
    <sheet name="Tabelle1" sheetId="7" r:id="rId5"/>
  </sheets>
  <definedNames>
    <definedName name="_xlnm.Print_Area" localSheetId="1">'1. Overview per partner'!$A$1:$AG$60</definedName>
    <definedName name="_xlnm.Print_Area" localSheetId="2">'2. Overview Costs &amp; Financing'!$A$1:$F$123</definedName>
    <definedName name="_xlnm.Print_Area" localSheetId="0">'Checkliste Konsortialführer'!$A$1:$I$53</definedName>
  </definedNames>
  <calcPr calcId="145621"/>
</workbook>
</file>

<file path=xl/calcChain.xml><?xml version="1.0" encoding="utf-8"?>
<calcChain xmlns="http://schemas.openxmlformats.org/spreadsheetml/2006/main">
  <c r="F96" i="4" l="1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D67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C43" i="3"/>
  <c r="D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D19" i="3"/>
  <c r="C121" i="4"/>
  <c r="C120" i="4"/>
  <c r="C119" i="4"/>
  <c r="C118" i="4"/>
  <c r="C117" i="4"/>
  <c r="C116" i="4"/>
  <c r="D8" i="4"/>
  <c r="C23" i="3"/>
  <c r="C28" i="3"/>
  <c r="A28" i="4"/>
  <c r="A29" i="4"/>
  <c r="A30" i="4"/>
  <c r="A31" i="4"/>
  <c r="AG23" i="3"/>
  <c r="AG28" i="3"/>
  <c r="A58" i="4"/>
  <c r="A97" i="4"/>
  <c r="A57" i="4"/>
  <c r="A96" i="4"/>
  <c r="A56" i="4"/>
  <c r="A95" i="4"/>
  <c r="A55" i="4"/>
  <c r="A54" i="4"/>
  <c r="A93" i="4"/>
  <c r="A53" i="4"/>
  <c r="A92" i="4"/>
  <c r="A52" i="4"/>
  <c r="A91" i="4"/>
  <c r="A51" i="4"/>
  <c r="A50" i="4"/>
  <c r="A89" i="4"/>
  <c r="A49" i="4"/>
  <c r="A88" i="4"/>
  <c r="A48" i="4"/>
  <c r="A87" i="4"/>
  <c r="A47" i="4"/>
  <c r="A46" i="4"/>
  <c r="A85" i="4"/>
  <c r="A45" i="4"/>
  <c r="A84" i="4"/>
  <c r="A44" i="4"/>
  <c r="A83" i="4"/>
  <c r="A43" i="4"/>
  <c r="B43" i="4"/>
  <c r="A42" i="4"/>
  <c r="A81" i="4"/>
  <c r="A41" i="4"/>
  <c r="A40" i="4"/>
  <c r="A79" i="4"/>
  <c r="A39" i="4"/>
  <c r="A78" i="4"/>
  <c r="A38" i="4"/>
  <c r="A77" i="4"/>
  <c r="A37" i="4"/>
  <c r="A76" i="4"/>
  <c r="A36" i="4"/>
  <c r="A75" i="4"/>
  <c r="A35" i="4"/>
  <c r="A74" i="4"/>
  <c r="A34" i="4"/>
  <c r="A73" i="4"/>
  <c r="A33" i="4"/>
  <c r="A72" i="4"/>
  <c r="A32" i="4"/>
  <c r="A71" i="4"/>
  <c r="A70" i="4"/>
  <c r="A69" i="4"/>
  <c r="B69" i="4"/>
  <c r="A68" i="4"/>
  <c r="A67" i="4"/>
  <c r="B67" i="4"/>
  <c r="B36" i="3"/>
  <c r="B35" i="3"/>
  <c r="Z23" i="3"/>
  <c r="Z28" i="3"/>
  <c r="P23" i="3"/>
  <c r="P28" i="3"/>
  <c r="A23" i="4"/>
  <c r="A22" i="4"/>
  <c r="A21" i="4"/>
  <c r="A20" i="4"/>
  <c r="A10" i="4"/>
  <c r="A9" i="4"/>
  <c r="A8" i="4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D23" i="3"/>
  <c r="D28" i="3"/>
  <c r="E23" i="3"/>
  <c r="E28" i="3"/>
  <c r="F23" i="3"/>
  <c r="F28" i="3"/>
  <c r="F18" i="3"/>
  <c r="G23" i="3"/>
  <c r="G28" i="3"/>
  <c r="G18" i="3"/>
  <c r="H23" i="3"/>
  <c r="H28" i="3"/>
  <c r="H18" i="3"/>
  <c r="I23" i="3"/>
  <c r="I28" i="3"/>
  <c r="I19" i="3"/>
  <c r="J23" i="3"/>
  <c r="J28" i="3"/>
  <c r="K23" i="3"/>
  <c r="K28" i="3"/>
  <c r="L23" i="3"/>
  <c r="L28" i="3"/>
  <c r="B37" i="4"/>
  <c r="M23" i="3"/>
  <c r="M28" i="3"/>
  <c r="N23" i="3"/>
  <c r="N28" i="3"/>
  <c r="O23" i="3"/>
  <c r="O28" i="3"/>
  <c r="Q23" i="3"/>
  <c r="Q28" i="3"/>
  <c r="Q19" i="3"/>
  <c r="R23" i="3"/>
  <c r="R28" i="3"/>
  <c r="S23" i="3"/>
  <c r="S28" i="3"/>
  <c r="S60" i="3"/>
  <c r="T23" i="3"/>
  <c r="T28" i="3"/>
  <c r="U23" i="3"/>
  <c r="U28" i="3"/>
  <c r="U19" i="3"/>
  <c r="V23" i="3"/>
  <c r="V28" i="3"/>
  <c r="W23" i="3"/>
  <c r="W28" i="3"/>
  <c r="X23" i="3"/>
  <c r="X28" i="3"/>
  <c r="Y23" i="3"/>
  <c r="Y28" i="3"/>
  <c r="Y19" i="3"/>
  <c r="AA23" i="3"/>
  <c r="AA28" i="3"/>
  <c r="AB23" i="3"/>
  <c r="AB28" i="3"/>
  <c r="AC23" i="3"/>
  <c r="AC28" i="3"/>
  <c r="AD23" i="3"/>
  <c r="AD28" i="3"/>
  <c r="AD19" i="3"/>
  <c r="AE23" i="3"/>
  <c r="AE28" i="3"/>
  <c r="AF23" i="3"/>
  <c r="AF28" i="3"/>
  <c r="AF60" i="3"/>
  <c r="Z34" i="3"/>
  <c r="AG34" i="3"/>
  <c r="F97" i="4"/>
  <c r="P34" i="3"/>
  <c r="G34" i="3"/>
  <c r="F34" i="3"/>
  <c r="D34" i="3"/>
  <c r="C34" i="3"/>
  <c r="F67" i="4"/>
  <c r="R58" i="3"/>
  <c r="R34" i="3"/>
  <c r="R31" i="3"/>
  <c r="I58" i="3"/>
  <c r="J58" i="3"/>
  <c r="K58" i="3"/>
  <c r="K60" i="3"/>
  <c r="L58" i="3"/>
  <c r="M58" i="3"/>
  <c r="N58" i="3"/>
  <c r="O58" i="3"/>
  <c r="P58" i="3"/>
  <c r="Q58" i="3"/>
  <c r="S58" i="3"/>
  <c r="T58" i="3"/>
  <c r="T60" i="3"/>
  <c r="U58" i="3"/>
  <c r="U60" i="3"/>
  <c r="V58" i="3"/>
  <c r="W58" i="3"/>
  <c r="X58" i="3"/>
  <c r="X60" i="3"/>
  <c r="Y58" i="3"/>
  <c r="Z58" i="3"/>
  <c r="Z60" i="3"/>
  <c r="AA58" i="3"/>
  <c r="AB58" i="3"/>
  <c r="AC58" i="3"/>
  <c r="AC60" i="3"/>
  <c r="AD58" i="3"/>
  <c r="AE58" i="3"/>
  <c r="AE60" i="3"/>
  <c r="AF58" i="3"/>
  <c r="AG58" i="3"/>
  <c r="V34" i="3"/>
  <c r="W34" i="3"/>
  <c r="X34" i="3"/>
  <c r="Y34" i="3"/>
  <c r="AA34" i="3"/>
  <c r="AB34" i="3"/>
  <c r="AC34" i="3"/>
  <c r="AD34" i="3"/>
  <c r="AE34" i="3"/>
  <c r="AF34" i="3"/>
  <c r="V31" i="3"/>
  <c r="W31" i="3"/>
  <c r="X31" i="3"/>
  <c r="Y31" i="3"/>
  <c r="Z31" i="3"/>
  <c r="AA31" i="3"/>
  <c r="AB31" i="3"/>
  <c r="AC31" i="3"/>
  <c r="AD31" i="3"/>
  <c r="AE31" i="3"/>
  <c r="AF31" i="3"/>
  <c r="AG31" i="3"/>
  <c r="B31" i="3"/>
  <c r="D58" i="3"/>
  <c r="D60" i="3"/>
  <c r="E58" i="3"/>
  <c r="E60" i="3"/>
  <c r="F58" i="3"/>
  <c r="G58" i="3"/>
  <c r="H58" i="3"/>
  <c r="C58" i="3"/>
  <c r="B58" i="3"/>
  <c r="B44" i="3"/>
  <c r="B45" i="3"/>
  <c r="B46" i="3"/>
  <c r="B47" i="3"/>
  <c r="B48" i="3"/>
  <c r="B49" i="3"/>
  <c r="B50" i="3"/>
  <c r="B57" i="3"/>
  <c r="B56" i="3"/>
  <c r="B55" i="3"/>
  <c r="B54" i="3"/>
  <c r="B53" i="3"/>
  <c r="B52" i="3"/>
  <c r="B51" i="3"/>
  <c r="C31" i="3"/>
  <c r="D31" i="3"/>
  <c r="D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S31" i="3"/>
  <c r="T31" i="3"/>
  <c r="U31" i="3"/>
  <c r="E34" i="3"/>
  <c r="H34" i="3"/>
  <c r="I34" i="3"/>
  <c r="J34" i="3"/>
  <c r="K34" i="3"/>
  <c r="L34" i="3"/>
  <c r="M34" i="3"/>
  <c r="N34" i="3"/>
  <c r="O34" i="3"/>
  <c r="Q34" i="3"/>
  <c r="S34" i="3"/>
  <c r="T34" i="3"/>
  <c r="U34" i="3"/>
  <c r="F5" i="5"/>
  <c r="F16" i="5"/>
  <c r="F27" i="5"/>
  <c r="F38" i="5"/>
  <c r="E5" i="5"/>
  <c r="E38" i="5"/>
  <c r="E16" i="5"/>
  <c r="E27" i="5"/>
  <c r="D5" i="5"/>
  <c r="D16" i="5"/>
  <c r="D38" i="5"/>
  <c r="D27" i="5"/>
  <c r="C5" i="5"/>
  <c r="C16" i="5"/>
  <c r="C27" i="5"/>
  <c r="N37" i="5"/>
  <c r="N36" i="5"/>
  <c r="N35" i="5"/>
  <c r="N34" i="5"/>
  <c r="N33" i="5"/>
  <c r="N32" i="5"/>
  <c r="N31" i="5"/>
  <c r="N30" i="5"/>
  <c r="N29" i="5"/>
  <c r="N28" i="5"/>
  <c r="B27" i="5"/>
  <c r="N26" i="5"/>
  <c r="N25" i="5"/>
  <c r="N24" i="5"/>
  <c r="N23" i="5"/>
  <c r="N22" i="5"/>
  <c r="N21" i="5"/>
  <c r="N20" i="5"/>
  <c r="N19" i="5"/>
  <c r="N18" i="5"/>
  <c r="N17" i="5"/>
  <c r="N15" i="5"/>
  <c r="N14" i="5"/>
  <c r="N13" i="5"/>
  <c r="N12" i="5"/>
  <c r="N11" i="5"/>
  <c r="N10" i="5"/>
  <c r="N9" i="5"/>
  <c r="N8" i="5"/>
  <c r="N7" i="5"/>
  <c r="N6" i="5"/>
  <c r="B5" i="5"/>
  <c r="B27" i="3"/>
  <c r="B23" i="4"/>
  <c r="B26" i="3"/>
  <c r="B22" i="4"/>
  <c r="B25" i="3"/>
  <c r="B21" i="4"/>
  <c r="B24" i="3"/>
  <c r="B20" i="4"/>
  <c r="B22" i="3"/>
  <c r="B18" i="4"/>
  <c r="B29" i="3"/>
  <c r="D9" i="4"/>
  <c r="H11" i="3"/>
  <c r="F10" i="4"/>
  <c r="E10" i="4"/>
  <c r="D10" i="4"/>
  <c r="B33" i="3"/>
  <c r="B32" i="3"/>
  <c r="W60" i="3"/>
  <c r="N60" i="3"/>
  <c r="R60" i="3"/>
  <c r="AD60" i="3"/>
  <c r="Q60" i="3"/>
  <c r="Y60" i="3"/>
  <c r="L60" i="3"/>
  <c r="AB60" i="3"/>
  <c r="C38" i="5"/>
  <c r="B16" i="5"/>
  <c r="V60" i="3"/>
  <c r="AA60" i="3"/>
  <c r="AA19" i="3"/>
  <c r="B44" i="4"/>
  <c r="B48" i="4"/>
  <c r="B52" i="4"/>
  <c r="B56" i="4"/>
  <c r="A86" i="4"/>
  <c r="A90" i="4"/>
  <c r="A94" i="4"/>
  <c r="B42" i="4"/>
  <c r="B46" i="4"/>
  <c r="B50" i="4"/>
  <c r="B54" i="4"/>
  <c r="A82" i="4"/>
  <c r="F60" i="3"/>
  <c r="F19" i="3"/>
  <c r="B31" i="4"/>
  <c r="B51" i="4"/>
  <c r="K19" i="3"/>
  <c r="B30" i="4"/>
  <c r="B28" i="4"/>
  <c r="C60" i="3"/>
  <c r="B34" i="4"/>
  <c r="I60" i="3"/>
  <c r="M60" i="3"/>
  <c r="M19" i="3"/>
  <c r="B38" i="4"/>
  <c r="H60" i="3"/>
  <c r="H19" i="3"/>
  <c r="B33" i="4"/>
  <c r="P60" i="3"/>
  <c r="P19" i="3"/>
  <c r="B40" i="4"/>
  <c r="O60" i="3"/>
  <c r="O19" i="3"/>
  <c r="B32" i="4"/>
  <c r="G19" i="3"/>
  <c r="G60" i="3"/>
  <c r="Z19" i="3"/>
  <c r="B41" i="4"/>
  <c r="E80" i="4"/>
  <c r="B47" i="4"/>
  <c r="E86" i="4"/>
  <c r="B49" i="4"/>
  <c r="AC19" i="3"/>
  <c r="X19" i="3"/>
  <c r="T19" i="3"/>
  <c r="B23" i="3"/>
  <c r="B19" i="4"/>
  <c r="J60" i="3"/>
  <c r="L19" i="3"/>
  <c r="B29" i="4"/>
  <c r="B36" i="4"/>
  <c r="B45" i="4"/>
  <c r="E84" i="4"/>
  <c r="AF19" i="3"/>
  <c r="AB19" i="3"/>
  <c r="W19" i="3"/>
  <c r="S19" i="3"/>
  <c r="B35" i="4"/>
  <c r="A80" i="4"/>
  <c r="B55" i="4"/>
  <c r="B57" i="4"/>
  <c r="AE19" i="3"/>
  <c r="V19" i="3"/>
  <c r="R19" i="3"/>
  <c r="B90" i="4"/>
  <c r="N19" i="3"/>
  <c r="J19" i="3"/>
  <c r="B53" i="4"/>
  <c r="B97" i="4"/>
  <c r="B84" i="4"/>
  <c r="E96" i="4"/>
  <c r="B96" i="4"/>
  <c r="B94" i="4"/>
  <c r="B86" i="4"/>
  <c r="B68" i="4"/>
  <c r="B70" i="4"/>
  <c r="B39" i="4"/>
  <c r="B82" i="4"/>
  <c r="B83" i="4"/>
  <c r="B95" i="4"/>
  <c r="E95" i="4"/>
  <c r="E83" i="4"/>
  <c r="E68" i="4"/>
  <c r="E94" i="4"/>
  <c r="E90" i="4"/>
  <c r="E70" i="4"/>
  <c r="E69" i="4"/>
  <c r="B80" i="4"/>
  <c r="AG30" i="3"/>
  <c r="B85" i="4"/>
  <c r="E85" i="4"/>
  <c r="E18" i="3"/>
  <c r="E38" i="3"/>
  <c r="C30" i="3"/>
  <c r="D18" i="3"/>
  <c r="B71" i="4"/>
  <c r="E71" i="4"/>
  <c r="B77" i="4"/>
  <c r="E77" i="4"/>
  <c r="B72" i="4"/>
  <c r="E72" i="4"/>
  <c r="E74" i="4"/>
  <c r="B74" i="4"/>
  <c r="E76" i="4"/>
  <c r="B76" i="4"/>
  <c r="B78" i="4"/>
  <c r="B87" i="4"/>
  <c r="E87" i="4"/>
  <c r="B89" i="4"/>
  <c r="E89" i="4"/>
  <c r="E91" i="4"/>
  <c r="B91" i="4"/>
  <c r="B93" i="4"/>
  <c r="E93" i="4"/>
  <c r="B73" i="4"/>
  <c r="E73" i="4"/>
  <c r="B75" i="4"/>
  <c r="E75" i="4"/>
  <c r="B79" i="4"/>
  <c r="E79" i="4"/>
  <c r="E81" i="4"/>
  <c r="B81" i="4"/>
  <c r="E88" i="4"/>
  <c r="B88" i="4"/>
  <c r="B92" i="4"/>
  <c r="E92" i="4"/>
  <c r="E82" i="4"/>
  <c r="E19" i="3"/>
  <c r="E78" i="4"/>
  <c r="C98" i="4"/>
  <c r="C104" i="4"/>
  <c r="B34" i="3"/>
  <c r="B30" i="3"/>
  <c r="F98" i="4"/>
  <c r="AG18" i="3"/>
  <c r="AG60" i="3"/>
  <c r="B58" i="4"/>
  <c r="E97" i="4"/>
  <c r="AG38" i="3"/>
  <c r="B28" i="3"/>
  <c r="AG19" i="3"/>
  <c r="C38" i="3"/>
  <c r="C19" i="3"/>
  <c r="C18" i="3"/>
  <c r="D118" i="4"/>
  <c r="D117" i="4"/>
  <c r="D120" i="4"/>
  <c r="D121" i="4"/>
  <c r="E67" i="4"/>
  <c r="D98" i="4"/>
  <c r="B59" i="4"/>
  <c r="C34" i="4"/>
  <c r="B24" i="4"/>
  <c r="B38" i="3"/>
  <c r="B60" i="3"/>
  <c r="C43" i="4"/>
  <c r="C48" i="4"/>
  <c r="C56" i="4"/>
  <c r="C47" i="4"/>
  <c r="C38" i="4"/>
  <c r="C41" i="4"/>
  <c r="C39" i="4"/>
  <c r="C52" i="4"/>
  <c r="C33" i="4"/>
  <c r="C31" i="4"/>
  <c r="C49" i="4"/>
  <c r="C29" i="4"/>
  <c r="C40" i="4"/>
  <c r="C58" i="4"/>
  <c r="C46" i="4"/>
  <c r="C42" i="4"/>
  <c r="C30" i="4"/>
  <c r="C57" i="4"/>
  <c r="C55" i="4"/>
  <c r="B60" i="4"/>
  <c r="C60" i="4"/>
  <c r="C50" i="4"/>
  <c r="C36" i="4"/>
  <c r="C32" i="4"/>
  <c r="C37" i="4"/>
  <c r="C53" i="4"/>
  <c r="C51" i="4"/>
  <c r="C45" i="4"/>
  <c r="C28" i="4"/>
  <c r="C105" i="4"/>
  <c r="E98" i="4"/>
  <c r="C35" i="4"/>
  <c r="C19" i="4"/>
  <c r="C21" i="4"/>
  <c r="C103" i="4"/>
  <c r="C23" i="4"/>
  <c r="C18" i="4"/>
  <c r="C24" i="4"/>
  <c r="C20" i="4"/>
  <c r="C22" i="4"/>
  <c r="C54" i="4"/>
  <c r="C44" i="4"/>
  <c r="C59" i="4"/>
  <c r="D109" i="4"/>
  <c r="D110" i="4"/>
  <c r="D108" i="4"/>
  <c r="D111" i="4"/>
  <c r="D106" i="4"/>
  <c r="F104" i="4"/>
  <c r="D112" i="4"/>
  <c r="F106" i="4"/>
  <c r="D107" i="4"/>
  <c r="D113" i="4"/>
  <c r="C115" i="4"/>
  <c r="D114" i="4"/>
  <c r="D105" i="4"/>
  <c r="D104" i="4"/>
  <c r="D116" i="4"/>
  <c r="D119" i="4"/>
  <c r="D115" i="4"/>
  <c r="C122" i="4"/>
  <c r="C123" i="4"/>
  <c r="D122" i="4"/>
</calcChain>
</file>

<file path=xl/comments1.xml><?xml version="1.0" encoding="utf-8"?>
<comments xmlns="http://schemas.openxmlformats.org/spreadsheetml/2006/main">
  <authors>
    <author>Johannes Karrer</author>
  </authors>
  <commentList>
    <comment ref="C17" authorId="0">
      <text>
        <r>
          <rPr>
            <b/>
            <sz val="8"/>
            <color indexed="81"/>
            <rFont val="Tahoma"/>
            <family val="2"/>
          </rPr>
          <t xml:space="preserve">please fill in the name of the partner
</t>
        </r>
      </text>
    </comment>
  </commentList>
</comments>
</file>

<file path=xl/comments2.xml><?xml version="1.0" encoding="utf-8"?>
<comments xmlns="http://schemas.openxmlformats.org/spreadsheetml/2006/main">
  <authors>
    <author>TRA</author>
    <author>KUB</author>
  </authors>
  <commentList>
    <comment ref="C3" authorId="0">
      <text>
        <r>
          <rPr>
            <b/>
            <sz val="8"/>
            <color indexed="81"/>
            <rFont val="Tahoma"/>
          </rPr>
          <t>ALLE Projekte müssen einer Projektart zugeordnet werden</t>
        </r>
      </text>
    </comment>
    <comment ref="C4" authorId="1">
      <text>
        <r>
          <rPr>
            <b/>
            <sz val="8"/>
            <color indexed="81"/>
            <rFont val="Tahoma"/>
          </rPr>
          <t>SINGLE FIRM</t>
        </r>
      </text>
    </comment>
    <comment ref="D4" authorId="1">
      <text>
        <r>
          <rPr>
            <b/>
            <sz val="8"/>
            <color indexed="81"/>
            <rFont val="Tahoma"/>
          </rPr>
          <t>MULTI FIRM</t>
        </r>
      </text>
    </comment>
    <comment ref="G4" authorId="1">
      <text>
        <r>
          <rPr>
            <b/>
            <sz val="8"/>
            <color indexed="81"/>
            <rFont val="Tahoma"/>
          </rPr>
          <t>ANZAHL DER BETEILIGTEN WISSENSCHAFTLICHEN PARTNER</t>
        </r>
      </text>
    </comment>
    <comment ref="H4" authorId="1">
      <text>
        <r>
          <rPr>
            <b/>
            <sz val="8"/>
            <color indexed="81"/>
            <rFont val="Tahoma"/>
          </rPr>
          <t>ANZAHL DER BETEILIGTEN UNTERNEHMENSPARTNER</t>
        </r>
      </text>
    </comment>
    <comment ref="K4" authorId="1">
      <text>
        <r>
          <rPr>
            <b/>
            <sz val="8"/>
            <color indexed="81"/>
            <rFont val="Tahoma"/>
          </rPr>
          <t>GRUNDLAGEN
FORSCHUNG</t>
        </r>
      </text>
    </comment>
    <comment ref="L4" authorId="1">
      <text>
        <r>
          <rPr>
            <b/>
            <sz val="8"/>
            <color indexed="81"/>
            <rFont val="Tahoma"/>
          </rPr>
          <t>INDUSTRIELLE FORSCHUNG</t>
        </r>
        <r>
          <rPr>
            <sz val="8"/>
            <color indexed="81"/>
            <rFont val="Tahoma"/>
          </rPr>
          <t xml:space="preserve">
</t>
        </r>
      </text>
    </comment>
    <comment ref="M4" authorId="1">
      <text>
        <r>
          <rPr>
            <b/>
            <sz val="8"/>
            <color indexed="81"/>
            <rFont val="Tahoma"/>
          </rPr>
          <t>EXPERIMENTELLE ENTWICKLUNG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<sst xmlns="http://schemas.openxmlformats.org/spreadsheetml/2006/main" count="309" uniqueCount="180">
  <si>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</si>
  <si>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</si>
  <si>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</si>
  <si>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</si>
  <si>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</si>
  <si>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</si>
  <si>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</si>
  <si>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</si>
  <si>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</si>
  <si>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Partner K</t>
  </si>
  <si>
    <t>Partner L</t>
  </si>
  <si>
    <t>Partner M</t>
  </si>
  <si>
    <t>Partner N</t>
  </si>
  <si>
    <t>Partner O</t>
  </si>
  <si>
    <t>Partner A</t>
  </si>
  <si>
    <t>Name</t>
  </si>
  <si>
    <t>%</t>
  </si>
  <si>
    <t>eCall-Nr.:</t>
  </si>
  <si>
    <t xml:space="preserve">   Cash</t>
  </si>
  <si>
    <t>Partner Q</t>
  </si>
  <si>
    <t>Partner R</t>
  </si>
  <si>
    <t>Partner S</t>
  </si>
  <si>
    <t>Partner T</t>
  </si>
  <si>
    <t>Partner U</t>
  </si>
  <si>
    <t>&gt;Short Title (max. 20 characters)&lt;</t>
  </si>
  <si>
    <t>Projekte / Projects</t>
  </si>
  <si>
    <r>
      <t xml:space="preserve">Projektart
</t>
    </r>
    <r>
      <rPr>
        <b/>
        <sz val="9"/>
        <color indexed="9"/>
        <rFont val="Arial"/>
        <family val="2"/>
      </rPr>
      <t>Project Type</t>
    </r>
  </si>
  <si>
    <t>Gesamtkosten
Total Costs</t>
  </si>
  <si>
    <t>Partner
Number of Partners</t>
  </si>
  <si>
    <t>Laufzeit
Duration</t>
  </si>
  <si>
    <t>Forschungsart %
Research Categories %</t>
  </si>
  <si>
    <t>SF</t>
  </si>
  <si>
    <t>MF</t>
  </si>
  <si>
    <t>ST</t>
  </si>
  <si>
    <t>WP</t>
  </si>
  <si>
    <t>UP</t>
  </si>
  <si>
    <t xml:space="preserve">Start </t>
  </si>
  <si>
    <t>Ende
End</t>
  </si>
  <si>
    <t>GF
Fundamental Research</t>
  </si>
  <si>
    <t>IF
Industrial Research</t>
  </si>
  <si>
    <t>EE
Experimental Development</t>
  </si>
  <si>
    <t>Check sum
(100%)</t>
  </si>
  <si>
    <t>Area 1</t>
  </si>
  <si>
    <t>1.1</t>
  </si>
  <si>
    <t>&gt;Project title&lt;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</si>
  <si>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</si>
  <si>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</si>
  <si>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</si>
  <si>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</si>
  <si>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</si>
  <si>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</si>
  <si>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</si>
  <si>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</si>
  <si>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</si>
  <si>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Area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</si>
  <si>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</si>
  <si>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</si>
  <si>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</si>
  <si>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</si>
  <si>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</si>
  <si>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</si>
  <si>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</si>
  <si>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</si>
  <si>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</si>
  <si>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</si>
  <si>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Area 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</si>
  <si>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</si>
  <si>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</si>
  <si>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</si>
  <si>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</si>
  <si>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</si>
  <si>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</si>
  <si>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</si>
  <si>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</si>
  <si>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</si>
  <si>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</si>
  <si>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Total</t>
  </si>
  <si>
    <t>share of total costs [%]</t>
  </si>
  <si>
    <t xml:space="preserve">SF   </t>
  </si>
  <si>
    <t>Single Firm Projekt / Single Firm Project</t>
  </si>
  <si>
    <t xml:space="preserve">Strategic projects  </t>
  </si>
  <si>
    <t>Multi Firm Projekt / Multi Firm Project</t>
  </si>
  <si>
    <t xml:space="preserve">Single firm projects  </t>
  </si>
  <si>
    <t>Strategisches Projekt / Strategic Project</t>
  </si>
  <si>
    <t>Wissenschaftlicher Partner / Scientific Partner</t>
  </si>
  <si>
    <t>Unternehmenspartner / Company Partner</t>
  </si>
  <si>
    <t>GF</t>
  </si>
  <si>
    <t>Grundlagenforschung / Fundamental Research</t>
  </si>
  <si>
    <t>IF</t>
  </si>
  <si>
    <t>Industrielle Forschung / Industrial Research</t>
  </si>
  <si>
    <t>EE</t>
  </si>
  <si>
    <t>Experimentelle Entwicklung / Experimental Development</t>
  </si>
  <si>
    <t xml:space="preserve">   In-Kind</t>
  </si>
  <si>
    <t>…</t>
  </si>
  <si>
    <t>Partner V</t>
  </si>
  <si>
    <t>Partner W</t>
  </si>
  <si>
    <t>Partner X</t>
  </si>
  <si>
    <t>Partner Y</t>
  </si>
  <si>
    <t>Partner Z</t>
  </si>
  <si>
    <t>Partner AA</t>
  </si>
  <si>
    <t>Partner AB</t>
  </si>
  <si>
    <t>Partner AC</t>
  </si>
  <si>
    <t>Partner AD</t>
  </si>
  <si>
    <t>Partner AE</t>
  </si>
  <si>
    <t>Partner P</t>
  </si>
  <si>
    <t>Organisation:</t>
  </si>
  <si>
    <t>Personnel Costs</t>
  </si>
  <si>
    <t>Other Individual Costs</t>
  </si>
  <si>
    <t xml:space="preserve">  Usage of R&amp;D equipment</t>
  </si>
  <si>
    <t xml:space="preserve">  Costs of material</t>
  </si>
  <si>
    <t xml:space="preserve">  Costs of third party services</t>
  </si>
  <si>
    <t xml:space="preserve">  Travel costs</t>
  </si>
  <si>
    <t>TOTAL COSTS</t>
  </si>
  <si>
    <t xml:space="preserve">  Cash</t>
  </si>
  <si>
    <t xml:space="preserve">  In-Kind</t>
  </si>
  <si>
    <t>Check sum Costs vs. 
Financing</t>
  </si>
  <si>
    <t>1.1. Overview per partner: COSTS &amp; FINANCING</t>
  </si>
  <si>
    <t>1.2. Overview per partner: Total cost per project</t>
  </si>
  <si>
    <t>1.1 Project</t>
  </si>
  <si>
    <t>1.2. Project</t>
  </si>
  <si>
    <t>1.3 Project</t>
  </si>
  <si>
    <t>Total Costs</t>
  </si>
  <si>
    <t>Check sum</t>
  </si>
  <si>
    <t>Short title:</t>
  </si>
  <si>
    <t>Duration:</t>
  </si>
  <si>
    <t>DD:MM:YYYY</t>
  </si>
  <si>
    <t>Budget</t>
  </si>
  <si>
    <t>Budget per Partner</t>
  </si>
  <si>
    <t>2.2. Overview Financing</t>
  </si>
  <si>
    <t>Financing per Partner</t>
  </si>
  <si>
    <t>Organisation</t>
  </si>
  <si>
    <t>Federal Funding</t>
  </si>
  <si>
    <t>Provincial Funding</t>
  </si>
  <si>
    <t xml:space="preserve">  Federal Funding</t>
  </si>
  <si>
    <t xml:space="preserve">  Provincial Funding</t>
  </si>
  <si>
    <t>Own Funds</t>
  </si>
  <si>
    <t>Public Funding Quota</t>
  </si>
  <si>
    <t>TOTAL</t>
  </si>
  <si>
    <t>Project Funding</t>
  </si>
  <si>
    <t>total</t>
  </si>
  <si>
    <t>Financing in %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</si>
  <si>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</si>
  <si>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</si>
  <si>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</si>
  <si>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</si>
  <si>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</si>
  <si>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</si>
  <si>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</si>
  <si>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</si>
  <si>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</si>
  <si>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Public Funding</t>
  </si>
  <si>
    <t>Scientific Partners</t>
  </si>
  <si>
    <t>Company Partners</t>
  </si>
  <si>
    <t>Total Financing</t>
  </si>
  <si>
    <t>Check sum Costs vs. Financing</t>
  </si>
  <si>
    <t>Tables of Application</t>
  </si>
  <si>
    <t>2.1. Overview Total Costs</t>
  </si>
  <si>
    <t>&gt;please select&lt;</t>
  </si>
  <si>
    <t>SE - Small enterprise</t>
  </si>
  <si>
    <t>ME - Medium-sized enterprise</t>
  </si>
  <si>
    <t>LE - Large-scale enterprise</t>
  </si>
  <si>
    <t>University</t>
  </si>
  <si>
    <t>University of Applied Sciences</t>
  </si>
  <si>
    <t>Competence Center</t>
  </si>
  <si>
    <t>Cooperate Research Organisation</t>
  </si>
  <si>
    <t>Research Institution</t>
  </si>
  <si>
    <t>Professional Association</t>
  </si>
  <si>
    <t>Impulse or Technology Center, Cluster</t>
  </si>
  <si>
    <t>Others</t>
  </si>
  <si>
    <t>Single Researcher</t>
  </si>
  <si>
    <r>
      <t>Partner A to Partner X:</t>
    </r>
    <r>
      <rPr>
        <sz val="10"/>
        <rFont val="Arial"/>
      </rPr>
      <t xml:space="preserve"> please click "+" (above column AH) to enter further Partner 
</t>
    </r>
  </si>
  <si>
    <t>Project Title</t>
  </si>
  <si>
    <r>
      <t>Please note that all cells are not locked.
The following has to be considered:</t>
    </r>
    <r>
      <rPr>
        <sz val="11"/>
        <rFont val="Arial"/>
        <family val="2"/>
      </rPr>
      <t xml:space="preserve">
- Do not overwrite the formulae in the grey highlighted cells.
- If the available number of rows/columns are insufficient, please extend the tables by inserting new rows/columns. 
  In this case keep in mind that also the formulae have to be adapted (e.g. totals formulae relating to a column, row) 
  so that the new rows/columns are included.</t>
    </r>
  </si>
  <si>
    <r>
      <t>Please note that all cells are not locked.
The following has to be considered:</t>
    </r>
    <r>
      <rPr>
        <sz val="9"/>
        <rFont val="Arial"/>
        <family val="2"/>
      </rPr>
      <t xml:space="preserve">
- Do not overwrite the formulae in the grey highlighted cells.
- If the available number of rows/columns are insufficient, please extend the tables by inserting new rows/columns. 
  In this case keep in mind that also the formulae have to be adapted (e.g. totals formulae relating to a column, row) 
  so that the new rows/columns are included.</t>
    </r>
  </si>
  <si>
    <t>Type of partner</t>
  </si>
  <si>
    <t>Scientific Partner</t>
  </si>
  <si>
    <t>Company Partner</t>
  </si>
  <si>
    <t>Check Sum</t>
  </si>
  <si>
    <t>TOTAL FINANCING</t>
  </si>
  <si>
    <t xml:space="preserve">In-Kind contribution represents cost which are not covered by Federal and Provincial funds.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</si>
</sst>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dd/mm/yy;@"/>
    <numFmt numFmtId="176" formatCode="dd/mm/yyyy;@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</font>
    <font>
      <b/>
      <sz val="8"/>
      <color indexed="81"/>
      <name val="Tahom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5" fillId="4" borderId="0" xfId="0" applyFont="1" applyFill="1"/>
    <xf numFmtId="0" fontId="6" fillId="4" borderId="0" xfId="0" applyFont="1" applyFill="1"/>
    <xf numFmtId="0" fontId="5" fillId="0" borderId="0" xfId="0" applyFont="1" applyFill="1"/>
    <xf numFmtId="0" fontId="0" fillId="5" borderId="0" xfId="0" applyFill="1" applyAlignment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Protection="1"/>
    <xf numFmtId="0" fontId="9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ont="1" applyFill="1" applyBorder="1" applyProtection="1"/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0" fillId="2" borderId="6" xfId="0" applyNumberFormat="1" applyFill="1" applyBorder="1"/>
    <xf numFmtId="0" fontId="2" fillId="3" borderId="7" xfId="0" applyFont="1" applyFill="1" applyBorder="1"/>
    <xf numFmtId="0" fontId="11" fillId="0" borderId="0" xfId="0" applyFont="1" applyFill="1" applyBorder="1" applyAlignment="1"/>
    <xf numFmtId="0" fontId="2" fillId="2" borderId="8" xfId="0" applyFont="1" applyFill="1" applyBorder="1" applyAlignment="1">
      <alignment horizontal="center"/>
    </xf>
    <xf numFmtId="3" fontId="2" fillId="3" borderId="1" xfId="0" applyNumberFormat="1" applyFont="1" applyFill="1" applyBorder="1"/>
    <xf numFmtId="3" fontId="2" fillId="0" borderId="9" xfId="0" applyNumberFormat="1" applyFont="1" applyFill="1" applyBorder="1"/>
    <xf numFmtId="0" fontId="2" fillId="2" borderId="10" xfId="0" applyFont="1" applyFill="1" applyBorder="1" applyAlignment="1">
      <alignment vertical="center"/>
    </xf>
    <xf numFmtId="3" fontId="2" fillId="2" borderId="11" xfId="0" applyNumberFormat="1" applyFont="1" applyFill="1" applyBorder="1"/>
    <xf numFmtId="3" fontId="2" fillId="2" borderId="1" xfId="0" applyNumberFormat="1" applyFont="1" applyFill="1" applyBorder="1"/>
    <xf numFmtId="0" fontId="2" fillId="2" borderId="10" xfId="0" applyFont="1" applyFill="1" applyBorder="1" applyAlignment="1">
      <alignment horizontal="center"/>
    </xf>
    <xf numFmtId="9" fontId="0" fillId="0" borderId="0" xfId="1" applyFont="1"/>
    <xf numFmtId="0" fontId="10" fillId="3" borderId="1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 applyProtection="1"/>
    <xf numFmtId="0" fontId="0" fillId="0" borderId="0" xfId="0" applyFill="1" applyBorder="1"/>
    <xf numFmtId="3" fontId="2" fillId="2" borderId="10" xfId="0" applyNumberFormat="1" applyFont="1" applyFill="1" applyBorder="1"/>
    <xf numFmtId="3" fontId="13" fillId="6" borderId="13" xfId="0" applyNumberFormat="1" applyFont="1" applyFill="1" applyBorder="1"/>
    <xf numFmtId="3" fontId="13" fillId="6" borderId="1" xfId="0" applyNumberFormat="1" applyFont="1" applyFill="1" applyBorder="1"/>
    <xf numFmtId="3" fontId="2" fillId="6" borderId="13" xfId="0" applyNumberFormat="1" applyFont="1" applyFill="1" applyBorder="1"/>
    <xf numFmtId="0" fontId="2" fillId="3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3" fontId="2" fillId="3" borderId="14" xfId="0" applyNumberFormat="1" applyFont="1" applyFill="1" applyBorder="1"/>
    <xf numFmtId="0" fontId="0" fillId="5" borderId="0" xfId="0" applyFill="1" applyBorder="1" applyProtection="1"/>
    <xf numFmtId="0" fontId="0" fillId="5" borderId="9" xfId="0" applyFill="1" applyBorder="1" applyProtection="1"/>
    <xf numFmtId="0" fontId="0" fillId="5" borderId="3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5" borderId="4" xfId="0" applyFill="1" applyBorder="1" applyProtection="1"/>
    <xf numFmtId="0" fontId="0" fillId="5" borderId="15" xfId="0" applyFill="1" applyBorder="1" applyProtection="1"/>
    <xf numFmtId="0" fontId="0" fillId="5" borderId="16" xfId="0" applyFill="1" applyBorder="1" applyProtection="1"/>
    <xf numFmtId="0" fontId="2" fillId="5" borderId="2" xfId="0" applyFont="1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13" fillId="0" borderId="0" xfId="0" applyNumberFormat="1" applyFont="1" applyFill="1" applyBorder="1"/>
    <xf numFmtId="3" fontId="0" fillId="0" borderId="0" xfId="0" applyNumberFormat="1" applyFill="1" applyBorder="1"/>
    <xf numFmtId="0" fontId="10" fillId="0" borderId="0" xfId="0" applyFont="1" applyFill="1" applyBorder="1" applyProtection="1"/>
    <xf numFmtId="0" fontId="12" fillId="0" borderId="0" xfId="0" applyFont="1" applyFill="1" applyBorder="1" applyProtection="1"/>
    <xf numFmtId="0" fontId="11" fillId="0" borderId="15" xfId="0" applyFont="1" applyFill="1" applyBorder="1" applyAlignment="1">
      <alignment horizontal="center"/>
    </xf>
    <xf numFmtId="3" fontId="0" fillId="0" borderId="0" xfId="0" applyNumberFormat="1"/>
    <xf numFmtId="0" fontId="0" fillId="3" borderId="5" xfId="0" applyFill="1" applyBorder="1"/>
    <xf numFmtId="0" fontId="2" fillId="0" borderId="10" xfId="0" applyFont="1" applyFill="1" applyBorder="1" applyAlignment="1">
      <alignment horizontal="left"/>
    </xf>
    <xf numFmtId="3" fontId="2" fillId="3" borderId="10" xfId="0" applyNumberFormat="1" applyFont="1" applyFill="1" applyBorder="1"/>
    <xf numFmtId="0" fontId="7" fillId="0" borderId="0" xfId="0" applyFont="1" applyFill="1" applyBorder="1" applyAlignment="1" applyProtection="1"/>
    <xf numFmtId="0" fontId="7" fillId="3" borderId="19" xfId="0" applyFont="1" applyFill="1" applyBorder="1" applyAlignment="1" applyProtection="1">
      <alignment horizontal="center"/>
    </xf>
    <xf numFmtId="0" fontId="2" fillId="3" borderId="3" xfId="0" applyFont="1" applyFill="1" applyBorder="1" applyAlignment="1"/>
    <xf numFmtId="0" fontId="2" fillId="3" borderId="10" xfId="0" applyFont="1" applyFill="1" applyBorder="1" applyAlignment="1">
      <alignment vertical="center" wrapText="1"/>
    </xf>
    <xf numFmtId="10" fontId="2" fillId="2" borderId="11" xfId="1" applyNumberFormat="1" applyFont="1" applyFill="1" applyBorder="1"/>
    <xf numFmtId="10" fontId="2" fillId="2" borderId="1" xfId="1" applyNumberFormat="1" applyFont="1" applyFill="1" applyBorder="1"/>
    <xf numFmtId="0" fontId="10" fillId="7" borderId="5" xfId="0" applyFont="1" applyFill="1" applyBorder="1" applyProtection="1"/>
    <xf numFmtId="10" fontId="2" fillId="2" borderId="10" xfId="1" applyNumberFormat="1" applyFont="1" applyFill="1" applyBorder="1"/>
    <xf numFmtId="10" fontId="2" fillId="2" borderId="6" xfId="1" applyNumberFormat="1" applyFont="1" applyFill="1" applyBorder="1"/>
    <xf numFmtId="0" fontId="0" fillId="6" borderId="0" xfId="0" applyFill="1"/>
    <xf numFmtId="0" fontId="2" fillId="6" borderId="0" xfId="0" applyFont="1" applyFill="1"/>
    <xf numFmtId="3" fontId="2" fillId="6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3" fontId="2" fillId="3" borderId="6" xfId="0" applyNumberFormat="1" applyFont="1" applyFill="1" applyBorder="1"/>
    <xf numFmtId="3" fontId="2" fillId="3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0" fillId="7" borderId="5" xfId="0" applyNumberFormat="1" applyFont="1" applyFill="1" applyBorder="1" applyAlignment="1" applyProtection="1">
      <alignment horizontal="right"/>
    </xf>
    <xf numFmtId="3" fontId="10" fillId="3" borderId="3" xfId="0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7" borderId="3" xfId="0" applyNumberFormat="1" applyFont="1" applyFill="1" applyBorder="1" applyAlignment="1" applyProtection="1">
      <alignment horizontal="right"/>
    </xf>
    <xf numFmtId="3" fontId="10" fillId="5" borderId="0" xfId="0" applyNumberFormat="1" applyFont="1" applyFill="1" applyBorder="1" applyAlignment="1" applyProtection="1">
      <alignment horizontal="right"/>
    </xf>
    <xf numFmtId="3" fontId="2" fillId="6" borderId="0" xfId="0" applyNumberFormat="1" applyFont="1" applyFill="1" applyBorder="1"/>
    <xf numFmtId="0" fontId="10" fillId="7" borderId="10" xfId="0" applyFont="1" applyFill="1" applyBorder="1" applyAlignment="1" applyProtection="1">
      <alignment wrapText="1"/>
    </xf>
    <xf numFmtId="3" fontId="10" fillId="3" borderId="7" xfId="0" applyNumberFormat="1" applyFont="1" applyFill="1" applyBorder="1" applyAlignment="1">
      <alignment horizontal="right"/>
    </xf>
    <xf numFmtId="3" fontId="13" fillId="6" borderId="14" xfId="0" applyNumberFormat="1" applyFont="1" applyFill="1" applyBorder="1"/>
    <xf numFmtId="3" fontId="10" fillId="7" borderId="20" xfId="0" applyNumberFormat="1" applyFont="1" applyFill="1" applyBorder="1" applyAlignment="1" applyProtection="1">
      <alignment horizontal="right"/>
    </xf>
    <xf numFmtId="3" fontId="0" fillId="2" borderId="14" xfId="0" applyNumberFormat="1" applyFill="1" applyBorder="1"/>
    <xf numFmtId="0" fontId="4" fillId="2" borderId="1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3" fontId="2" fillId="2" borderId="14" xfId="0" applyNumberFormat="1" applyFont="1" applyFill="1" applyBorder="1"/>
    <xf numFmtId="10" fontId="2" fillId="2" borderId="14" xfId="1" applyNumberFormat="1" applyFont="1" applyFill="1" applyBorder="1"/>
    <xf numFmtId="0" fontId="2" fillId="2" borderId="8" xfId="0" applyFont="1" applyFill="1" applyBorder="1"/>
    <xf numFmtId="3" fontId="2" fillId="2" borderId="8" xfId="0" applyNumberFormat="1" applyFont="1" applyFill="1" applyBorder="1"/>
    <xf numFmtId="10" fontId="2" fillId="2" borderId="8" xfId="1" applyNumberFormat="1" applyFont="1" applyFill="1" applyBorder="1"/>
    <xf numFmtId="0" fontId="2" fillId="2" borderId="21" xfId="0" applyFont="1" applyFill="1" applyBorder="1"/>
    <xf numFmtId="3" fontId="2" fillId="2" borderId="21" xfId="0" applyNumberFormat="1" applyFont="1" applyFill="1" applyBorder="1"/>
    <xf numFmtId="10" fontId="2" fillId="2" borderId="21" xfId="1" applyNumberFormat="1" applyFont="1" applyFill="1" applyBorder="1"/>
    <xf numFmtId="0" fontId="2" fillId="3" borderId="7" xfId="0" applyFont="1" applyFill="1" applyBorder="1" applyAlignment="1"/>
    <xf numFmtId="3" fontId="2" fillId="3" borderId="14" xfId="0" applyNumberFormat="1" applyFont="1" applyFill="1" applyBorder="1" applyAlignment="1">
      <alignment horizontal="right"/>
    </xf>
    <xf numFmtId="0" fontId="10" fillId="7" borderId="2" xfId="0" applyFont="1" applyFill="1" applyBorder="1" applyProtection="1"/>
    <xf numFmtId="3" fontId="10" fillId="7" borderId="2" xfId="0" applyNumberFormat="1" applyFont="1" applyFill="1" applyBorder="1" applyAlignment="1" applyProtection="1">
      <alignment horizontal="right"/>
    </xf>
    <xf numFmtId="3" fontId="13" fillId="0" borderId="22" xfId="0" applyNumberFormat="1" applyFont="1" applyFill="1" applyBorder="1"/>
    <xf numFmtId="3" fontId="13" fillId="0" borderId="23" xfId="0" applyNumberFormat="1" applyFont="1" applyFill="1" applyBorder="1"/>
    <xf numFmtId="3" fontId="13" fillId="0" borderId="8" xfId="0" applyNumberFormat="1" applyFont="1" applyFill="1" applyBorder="1"/>
    <xf numFmtId="3" fontId="12" fillId="3" borderId="24" xfId="0" applyNumberFormat="1" applyFont="1" applyFill="1" applyBorder="1" applyAlignment="1" applyProtection="1">
      <alignment horizontal="right"/>
    </xf>
    <xf numFmtId="0" fontId="2" fillId="3" borderId="25" xfId="0" applyFont="1" applyFill="1" applyBorder="1" applyAlignment="1">
      <alignment horizontal="center" vertical="center"/>
    </xf>
    <xf numFmtId="3" fontId="2" fillId="3" borderId="9" xfId="0" applyNumberFormat="1" applyFont="1" applyFill="1" applyBorder="1"/>
    <xf numFmtId="3" fontId="2" fillId="3" borderId="25" xfId="0" applyNumberFormat="1" applyFont="1" applyFill="1" applyBorder="1"/>
    <xf numFmtId="0" fontId="0" fillId="3" borderId="25" xfId="0" applyFill="1" applyBorder="1"/>
    <xf numFmtId="0" fontId="0" fillId="3" borderId="9" xfId="0" applyFill="1" applyBorder="1"/>
    <xf numFmtId="0" fontId="0" fillId="3" borderId="26" xfId="0" applyFill="1" applyBorder="1"/>
    <xf numFmtId="3" fontId="13" fillId="3" borderId="27" xfId="0" applyNumberFormat="1" applyFont="1" applyFill="1" applyBorder="1"/>
    <xf numFmtId="0" fontId="16" fillId="0" borderId="0" xfId="0" applyFont="1" applyFill="1" applyBorder="1" applyProtection="1"/>
    <xf numFmtId="0" fontId="6" fillId="4" borderId="0" xfId="0" applyFont="1" applyFill="1" applyAlignment="1">
      <alignment horizontal="left"/>
    </xf>
    <xf numFmtId="3" fontId="13" fillId="0" borderId="13" xfId="0" applyNumberFormat="1" applyFont="1" applyFill="1" applyBorder="1"/>
    <xf numFmtId="0" fontId="12" fillId="7" borderId="8" xfId="0" applyFont="1" applyFill="1" applyBorder="1" applyProtection="1"/>
    <xf numFmtId="0" fontId="12" fillId="7" borderId="21" xfId="0" applyFont="1" applyFill="1" applyBorder="1" applyProtection="1"/>
    <xf numFmtId="3" fontId="12" fillId="3" borderId="28" xfId="0" applyNumberFormat="1" applyFont="1" applyFill="1" applyBorder="1" applyAlignment="1" applyProtection="1">
      <alignment horizontal="right"/>
    </xf>
    <xf numFmtId="3" fontId="13" fillId="0" borderId="14" xfId="0" applyNumberFormat="1" applyFont="1" applyFill="1" applyBorder="1"/>
    <xf numFmtId="3" fontId="13" fillId="0" borderId="29" xfId="0" applyNumberFormat="1" applyFont="1" applyFill="1" applyBorder="1"/>
    <xf numFmtId="3" fontId="13" fillId="0" borderId="30" xfId="0" applyNumberFormat="1" applyFont="1" applyFill="1" applyBorder="1"/>
    <xf numFmtId="3" fontId="0" fillId="2" borderId="21" xfId="0" applyNumberFormat="1" applyFill="1" applyBorder="1"/>
    <xf numFmtId="49" fontId="2" fillId="3" borderId="31" xfId="0" applyNumberFormat="1" applyFont="1" applyFill="1" applyBorder="1"/>
    <xf numFmtId="0" fontId="0" fillId="3" borderId="31" xfId="0" applyFill="1" applyBorder="1"/>
    <xf numFmtId="14" fontId="2" fillId="3" borderId="31" xfId="0" applyNumberFormat="1" applyFont="1" applyFill="1" applyBorder="1"/>
    <xf numFmtId="0" fontId="2" fillId="3" borderId="31" xfId="0" applyFont="1" applyFill="1" applyBorder="1"/>
    <xf numFmtId="0" fontId="10" fillId="3" borderId="31" xfId="0" applyFont="1" applyFill="1" applyBorder="1" applyAlignment="1">
      <alignment horizontal="right"/>
    </xf>
    <xf numFmtId="49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/>
    <xf numFmtId="0" fontId="11" fillId="8" borderId="18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49" fontId="10" fillId="3" borderId="32" xfId="0" applyNumberFormat="1" applyFont="1" applyFill="1" applyBorder="1" applyAlignment="1"/>
    <xf numFmtId="1" fontId="2" fillId="3" borderId="5" xfId="0" applyNumberFormat="1" applyFont="1" applyFill="1" applyBorder="1"/>
    <xf numFmtId="1" fontId="2" fillId="3" borderId="32" xfId="0" applyNumberFormat="1" applyFont="1" applyFill="1" applyBorder="1"/>
    <xf numFmtId="1" fontId="2" fillId="3" borderId="33" xfId="0" applyNumberFormat="1" applyFont="1" applyFill="1" applyBorder="1"/>
    <xf numFmtId="1" fontId="2" fillId="3" borderId="25" xfId="0" applyNumberFormat="1" applyFont="1" applyFill="1" applyBorder="1"/>
    <xf numFmtId="4" fontId="2" fillId="3" borderId="32" xfId="0" applyNumberFormat="1" applyFont="1" applyFill="1" applyBorder="1"/>
    <xf numFmtId="3" fontId="2" fillId="3" borderId="32" xfId="0" applyNumberFormat="1" applyFont="1" applyFill="1" applyBorder="1" applyAlignment="1"/>
    <xf numFmtId="3" fontId="2" fillId="3" borderId="33" xfId="0" applyNumberFormat="1" applyFont="1" applyFill="1" applyBorder="1" applyAlignment="1"/>
    <xf numFmtId="175" fontId="2" fillId="3" borderId="32" xfId="0" applyNumberFormat="1" applyFont="1" applyFill="1" applyBorder="1" applyAlignment="1"/>
    <xf numFmtId="175" fontId="2" fillId="3" borderId="33" xfId="0" applyNumberFormat="1" applyFont="1" applyFill="1" applyBorder="1" applyAlignment="1"/>
    <xf numFmtId="4" fontId="2" fillId="3" borderId="34" xfId="0" applyNumberFormat="1" applyFont="1" applyFill="1" applyBorder="1"/>
    <xf numFmtId="4" fontId="2" fillId="3" borderId="33" xfId="0" applyNumberFormat="1" applyFont="1" applyFill="1" applyBorder="1"/>
    <xf numFmtId="49" fontId="0" fillId="0" borderId="35" xfId="0" applyNumberFormat="1" applyBorder="1"/>
    <xf numFmtId="0" fontId="0" fillId="0" borderId="35" xfId="0" applyBorder="1"/>
    <xf numFmtId="1" fontId="0" fillId="0" borderId="36" xfId="0" applyNumberFormat="1" applyBorder="1" applyAlignment="1"/>
    <xf numFmtId="1" fontId="0" fillId="0" borderId="35" xfId="0" applyNumberFormat="1" applyBorder="1" applyAlignment="1"/>
    <xf numFmtId="1" fontId="0" fillId="0" borderId="26" xfId="0" applyNumberFormat="1" applyBorder="1" applyAlignment="1">
      <alignment horizontal="center"/>
    </xf>
    <xf numFmtId="4" fontId="0" fillId="0" borderId="36" xfId="0" applyNumberFormat="1" applyBorder="1"/>
    <xf numFmtId="3" fontId="0" fillId="0" borderId="36" xfId="0" applyNumberFormat="1" applyBorder="1" applyAlignment="1"/>
    <xf numFmtId="3" fontId="0" fillId="0" borderId="35" xfId="0" applyNumberFormat="1" applyBorder="1" applyAlignment="1"/>
    <xf numFmtId="176" fontId="0" fillId="0" borderId="36" xfId="0" applyNumberFormat="1" applyBorder="1" applyAlignment="1"/>
    <xf numFmtId="176" fontId="0" fillId="0" borderId="35" xfId="0" applyNumberFormat="1" applyBorder="1" applyAlignment="1"/>
    <xf numFmtId="9" fontId="0" fillId="0" borderId="36" xfId="0" applyNumberFormat="1" applyBorder="1"/>
    <xf numFmtId="9" fontId="0" fillId="0" borderId="37" xfId="0" applyNumberFormat="1" applyBorder="1"/>
    <xf numFmtId="9" fontId="0" fillId="0" borderId="35" xfId="0" applyNumberFormat="1" applyBorder="1"/>
    <xf numFmtId="10" fontId="0" fillId="0" borderId="0" xfId="0" applyNumberFormat="1"/>
    <xf numFmtId="1" fontId="0" fillId="0" borderId="38" xfId="0" applyNumberFormat="1" applyBorder="1" applyAlignment="1"/>
    <xf numFmtId="1" fontId="0" fillId="0" borderId="39" xfId="0" applyNumberFormat="1" applyBorder="1" applyAlignment="1"/>
    <xf numFmtId="1" fontId="0" fillId="0" borderId="40" xfId="0" applyNumberFormat="1" applyBorder="1" applyAlignment="1">
      <alignment horizontal="center"/>
    </xf>
    <xf numFmtId="4" fontId="0" fillId="0" borderId="38" xfId="0" applyNumberFormat="1" applyBorder="1"/>
    <xf numFmtId="3" fontId="0" fillId="0" borderId="38" xfId="0" applyNumberFormat="1" applyBorder="1" applyAlignment="1"/>
    <xf numFmtId="3" fontId="0" fillId="0" borderId="39" xfId="0" applyNumberFormat="1" applyBorder="1" applyAlignment="1"/>
    <xf numFmtId="176" fontId="0" fillId="0" borderId="38" xfId="0" applyNumberFormat="1" applyBorder="1" applyAlignment="1"/>
    <xf numFmtId="176" fontId="0" fillId="0" borderId="39" xfId="0" applyNumberFormat="1" applyBorder="1" applyAlignment="1"/>
    <xf numFmtId="9" fontId="0" fillId="0" borderId="38" xfId="0" applyNumberFormat="1" applyBorder="1"/>
    <xf numFmtId="9" fontId="0" fillId="0" borderId="30" xfId="0" applyNumberFormat="1" applyBorder="1"/>
    <xf numFmtId="9" fontId="0" fillId="0" borderId="39" xfId="0" applyNumberFormat="1" applyBorder="1"/>
    <xf numFmtId="1" fontId="0" fillId="0" borderId="41" xfId="0" applyNumberFormat="1" applyBorder="1" applyAlignment="1"/>
    <xf numFmtId="1" fontId="0" fillId="0" borderId="42" xfId="0" applyNumberFormat="1" applyBorder="1" applyAlignment="1"/>
    <xf numFmtId="1" fontId="0" fillId="0" borderId="43" xfId="0" applyNumberFormat="1" applyBorder="1" applyAlignment="1">
      <alignment horizontal="center"/>
    </xf>
    <xf numFmtId="4" fontId="0" fillId="0" borderId="41" xfId="0" applyNumberFormat="1" applyBorder="1"/>
    <xf numFmtId="3" fontId="0" fillId="0" borderId="41" xfId="0" applyNumberFormat="1" applyBorder="1" applyAlignment="1"/>
    <xf numFmtId="3" fontId="0" fillId="0" borderId="42" xfId="0" applyNumberFormat="1" applyBorder="1" applyAlignment="1"/>
    <xf numFmtId="176" fontId="0" fillId="0" borderId="41" xfId="0" applyNumberFormat="1" applyBorder="1" applyAlignment="1"/>
    <xf numFmtId="176" fontId="0" fillId="0" borderId="42" xfId="0" applyNumberFormat="1" applyBorder="1" applyAlignment="1"/>
    <xf numFmtId="9" fontId="0" fillId="0" borderId="41" xfId="0" applyNumberFormat="1" applyBorder="1"/>
    <xf numFmtId="9" fontId="0" fillId="0" borderId="44" xfId="0" applyNumberFormat="1" applyBorder="1"/>
    <xf numFmtId="9" fontId="0" fillId="0" borderId="42" xfId="0" applyNumberFormat="1" applyBorder="1"/>
    <xf numFmtId="1" fontId="0" fillId="0" borderId="26" xfId="0" applyNumberFormat="1" applyBorder="1" applyAlignment="1"/>
    <xf numFmtId="1" fontId="0" fillId="0" borderId="40" xfId="0" applyNumberFormat="1" applyBorder="1" applyAlignment="1"/>
    <xf numFmtId="1" fontId="0" fillId="0" borderId="43" xfId="0" applyNumberFormat="1" applyBorder="1" applyAlignment="1"/>
    <xf numFmtId="1" fontId="2" fillId="3" borderId="10" xfId="0" applyNumberFormat="1" applyFont="1" applyFill="1" applyBorder="1"/>
    <xf numFmtId="1" fontId="2" fillId="3" borderId="45" xfId="0" applyNumberFormat="1" applyFont="1" applyFill="1" applyBorder="1"/>
    <xf numFmtId="3" fontId="0" fillId="0" borderId="36" xfId="0" applyNumberFormat="1" applyBorder="1"/>
    <xf numFmtId="3" fontId="0" fillId="0" borderId="35" xfId="0" applyNumberFormat="1" applyBorder="1"/>
    <xf numFmtId="49" fontId="20" fillId="4" borderId="32" xfId="0" applyNumberFormat="1" applyFont="1" applyFill="1" applyBorder="1" applyAlignment="1"/>
    <xf numFmtId="1" fontId="11" fillId="4" borderId="10" xfId="0" applyNumberFormat="1" applyFont="1" applyFill="1" applyBorder="1"/>
    <xf numFmtId="1" fontId="11" fillId="4" borderId="45" xfId="0" applyNumberFormat="1" applyFont="1" applyFill="1" applyBorder="1"/>
    <xf numFmtId="3" fontId="11" fillId="4" borderId="32" xfId="0" applyNumberFormat="1" applyFont="1" applyFill="1" applyBorder="1" applyAlignment="1"/>
    <xf numFmtId="3" fontId="11" fillId="4" borderId="33" xfId="0" applyNumberFormat="1" applyFont="1" applyFill="1" applyBorder="1" applyAlignment="1"/>
    <xf numFmtId="175" fontId="11" fillId="4" borderId="32" xfId="0" applyNumberFormat="1" applyFont="1" applyFill="1" applyBorder="1" applyAlignment="1"/>
    <xf numFmtId="175" fontId="11" fillId="4" borderId="33" xfId="0" applyNumberFormat="1" applyFont="1" applyFill="1" applyBorder="1" applyAlignment="1"/>
    <xf numFmtId="4" fontId="11" fillId="4" borderId="32" xfId="0" applyNumberFormat="1" applyFont="1" applyFill="1" applyBorder="1"/>
    <xf numFmtId="4" fontId="11" fillId="4" borderId="34" xfId="0" applyNumberFormat="1" applyFont="1" applyFill="1" applyBorder="1"/>
    <xf numFmtId="4" fontId="11" fillId="4" borderId="33" xfId="0" applyNumberFormat="1" applyFont="1" applyFill="1" applyBorder="1"/>
    <xf numFmtId="49" fontId="0" fillId="0" borderId="0" xfId="0" applyNumberFormat="1"/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8" xfId="0" applyFill="1" applyBorder="1"/>
    <xf numFmtId="0" fontId="2" fillId="0" borderId="0" xfId="0" applyFont="1" applyFill="1" applyBorder="1" applyAlignment="1"/>
    <xf numFmtId="10" fontId="0" fillId="0" borderId="0" xfId="0" applyNumberFormat="1" applyFill="1" applyBorder="1" applyAlignment="1"/>
    <xf numFmtId="0" fontId="2" fillId="0" borderId="0" xfId="0" applyFont="1" applyFill="1" applyBorder="1" applyAlignment="1">
      <alignment horizontal="right"/>
    </xf>
    <xf numFmtId="10" fontId="1" fillId="0" borderId="46" xfId="0" applyNumberFormat="1" applyFont="1" applyFill="1" applyBorder="1" applyAlignment="1">
      <alignment horizontal="center"/>
    </xf>
    <xf numFmtId="0" fontId="0" fillId="3" borderId="0" xfId="0" applyFill="1" applyBorder="1"/>
    <xf numFmtId="10" fontId="1" fillId="0" borderId="47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14" fillId="3" borderId="12" xfId="0" applyFont="1" applyFill="1" applyBorder="1"/>
    <xf numFmtId="0" fontId="15" fillId="3" borderId="48" xfId="0" applyFont="1" applyFill="1" applyBorder="1"/>
    <xf numFmtId="3" fontId="14" fillId="3" borderId="16" xfId="0" applyNumberFormat="1" applyFont="1" applyFill="1" applyBorder="1"/>
    <xf numFmtId="10" fontId="2" fillId="3" borderId="2" xfId="1" applyNumberFormat="1" applyFont="1" applyFill="1" applyBorder="1" applyAlignment="1">
      <alignment vertical="center"/>
    </xf>
    <xf numFmtId="10" fontId="2" fillId="3" borderId="17" xfId="1" applyNumberFormat="1" applyFont="1" applyFill="1" applyBorder="1" applyAlignment="1">
      <alignment vertical="center"/>
    </xf>
    <xf numFmtId="10" fontId="2" fillId="3" borderId="18" xfId="1" applyNumberFormat="1" applyFont="1" applyFill="1" applyBorder="1" applyAlignment="1">
      <alignment vertical="center"/>
    </xf>
    <xf numFmtId="0" fontId="13" fillId="3" borderId="49" xfId="0" applyFont="1" applyFill="1" applyBorder="1"/>
    <xf numFmtId="0" fontId="13" fillId="3" borderId="7" xfId="0" applyFont="1" applyFill="1" applyBorder="1"/>
    <xf numFmtId="0" fontId="13" fillId="3" borderId="50" xfId="0" applyFont="1" applyFill="1" applyBorder="1"/>
    <xf numFmtId="0" fontId="12" fillId="3" borderId="8" xfId="0" applyFont="1" applyFill="1" applyBorder="1" applyProtection="1"/>
    <xf numFmtId="0" fontId="12" fillId="3" borderId="14" xfId="0" applyFont="1" applyFill="1" applyBorder="1" applyProtection="1"/>
    <xf numFmtId="3" fontId="10" fillId="0" borderId="0" xfId="0" applyNumberFormat="1" applyFont="1" applyFill="1" applyBorder="1" applyAlignment="1" applyProtection="1">
      <alignment horizontal="right"/>
    </xf>
    <xf numFmtId="3" fontId="2" fillId="3" borderId="27" xfId="0" applyNumberFormat="1" applyFont="1" applyFill="1" applyBorder="1"/>
    <xf numFmtId="3" fontId="13" fillId="3" borderId="51" xfId="0" applyNumberFormat="1" applyFont="1" applyFill="1" applyBorder="1"/>
    <xf numFmtId="0" fontId="2" fillId="7" borderId="5" xfId="0" applyFont="1" applyFill="1" applyBorder="1" applyAlignment="1" applyProtection="1">
      <alignment vertical="center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25" xfId="0" applyFont="1" applyFill="1" applyBorder="1" applyAlignment="1" applyProtection="1">
      <alignment horizontal="center" vertical="center" wrapText="1"/>
      <protection locked="0"/>
    </xf>
    <xf numFmtId="0" fontId="2" fillId="7" borderId="52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left" vertical="center" wrapText="1"/>
    </xf>
    <xf numFmtId="3" fontId="2" fillId="3" borderId="11" xfId="0" applyNumberFormat="1" applyFont="1" applyFill="1" applyBorder="1"/>
    <xf numFmtId="3" fontId="8" fillId="0" borderId="54" xfId="0" applyNumberFormat="1" applyFont="1" applyFill="1" applyBorder="1" applyAlignment="1" applyProtection="1">
      <alignment vertical="center" wrapText="1"/>
      <protection locked="0"/>
    </xf>
    <xf numFmtId="3" fontId="8" fillId="0" borderId="55" xfId="0" applyNumberFormat="1" applyFont="1" applyFill="1" applyBorder="1" applyAlignment="1" applyProtection="1">
      <alignment vertical="center" wrapText="1"/>
      <protection locked="0"/>
    </xf>
    <xf numFmtId="3" fontId="8" fillId="0" borderId="56" xfId="0" applyNumberFormat="1" applyFont="1" applyFill="1" applyBorder="1" applyAlignment="1" applyProtection="1">
      <protection locked="0"/>
    </xf>
    <xf numFmtId="3" fontId="8" fillId="0" borderId="57" xfId="0" applyNumberFormat="1" applyFont="1" applyFill="1" applyBorder="1" applyAlignment="1" applyProtection="1">
      <protection locked="0"/>
    </xf>
    <xf numFmtId="0" fontId="13" fillId="0" borderId="3" xfId="0" applyFont="1" applyFill="1" applyBorder="1" applyAlignment="1" applyProtection="1">
      <alignment horizontal="left" vertical="center" wrapText="1"/>
    </xf>
    <xf numFmtId="3" fontId="2" fillId="3" borderId="58" xfId="0" applyNumberFormat="1" applyFont="1" applyFill="1" applyBorder="1"/>
    <xf numFmtId="3" fontId="8" fillId="0" borderId="59" xfId="0" applyNumberFormat="1" applyFont="1" applyFill="1" applyBorder="1" applyAlignment="1" applyProtection="1">
      <protection locked="0"/>
    </xf>
    <xf numFmtId="3" fontId="8" fillId="0" borderId="60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alignment horizontal="left" vertical="center" wrapText="1"/>
    </xf>
    <xf numFmtId="3" fontId="7" fillId="3" borderId="10" xfId="0" applyNumberFormat="1" applyFont="1" applyFill="1" applyBorder="1" applyAlignment="1" applyProtection="1">
      <protection locked="0"/>
    </xf>
    <xf numFmtId="3" fontId="7" fillId="3" borderId="25" xfId="0" applyNumberFormat="1" applyFont="1" applyFill="1" applyBorder="1" applyAlignment="1" applyProtection="1">
      <protection locked="0"/>
    </xf>
    <xf numFmtId="3" fontId="16" fillId="3" borderId="10" xfId="0" applyNumberFormat="1" applyFont="1" applyFill="1" applyBorder="1"/>
    <xf numFmtId="0" fontId="10" fillId="0" borderId="0" xfId="0" applyFont="1" applyFill="1" applyBorder="1" applyAlignment="1" applyProtection="1">
      <alignment wrapText="1"/>
    </xf>
    <xf numFmtId="0" fontId="0" fillId="4" borderId="0" xfId="0" applyFill="1"/>
    <xf numFmtId="0" fontId="2" fillId="3" borderId="4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3" fontId="2" fillId="3" borderId="16" xfId="0" applyNumberFormat="1" applyFont="1" applyFill="1" applyBorder="1"/>
    <xf numFmtId="10" fontId="13" fillId="3" borderId="20" xfId="1" applyNumberFormat="1" applyFont="1" applyFill="1" applyBorder="1" applyAlignment="1">
      <alignment horizontal="left" vertical="center"/>
    </xf>
    <xf numFmtId="10" fontId="13" fillId="3" borderId="61" xfId="1" applyNumberFormat="1" applyFont="1" applyFill="1" applyBorder="1" applyAlignment="1">
      <alignment horizontal="left" vertical="center"/>
    </xf>
    <xf numFmtId="10" fontId="2" fillId="3" borderId="24" xfId="1" applyNumberFormat="1" applyFont="1" applyFill="1" applyBorder="1" applyAlignment="1">
      <alignment vertical="center"/>
    </xf>
    <xf numFmtId="10" fontId="2" fillId="3" borderId="28" xfId="1" applyNumberFormat="1" applyFont="1" applyFill="1" applyBorder="1" applyAlignment="1">
      <alignment vertical="center"/>
    </xf>
    <xf numFmtId="10" fontId="2" fillId="3" borderId="62" xfId="1" applyNumberFormat="1" applyFont="1" applyFill="1" applyBorder="1" applyAlignment="1">
      <alignment vertical="center"/>
    </xf>
    <xf numFmtId="10" fontId="13" fillId="3" borderId="7" xfId="1" applyNumberFormat="1" applyFont="1" applyFill="1" applyBorder="1" applyAlignment="1">
      <alignment horizontal="left" vertical="center"/>
    </xf>
    <xf numFmtId="3" fontId="13" fillId="0" borderId="26" xfId="0" applyNumberFormat="1" applyFont="1" applyFill="1" applyBorder="1"/>
    <xf numFmtId="3" fontId="13" fillId="0" borderId="40" xfId="0" applyNumberFormat="1" applyFont="1" applyFill="1" applyBorder="1"/>
    <xf numFmtId="3" fontId="13" fillId="0" borderId="43" xfId="0" applyNumberFormat="1" applyFont="1" applyFill="1" applyBorder="1"/>
    <xf numFmtId="10" fontId="2" fillId="3" borderId="16" xfId="1" applyNumberFormat="1" applyFont="1" applyFill="1" applyBorder="1" applyAlignment="1">
      <alignment horizontal="center" vertical="center" wrapText="1"/>
    </xf>
    <xf numFmtId="3" fontId="8" fillId="0" borderId="63" xfId="0" applyNumberFormat="1" applyFont="1" applyFill="1" applyBorder="1" applyAlignment="1" applyProtection="1">
      <protection locked="0"/>
    </xf>
    <xf numFmtId="3" fontId="8" fillId="0" borderId="64" xfId="0" applyNumberFormat="1" applyFont="1" applyFill="1" applyBorder="1" applyAlignment="1" applyProtection="1">
      <protection locked="0"/>
    </xf>
    <xf numFmtId="3" fontId="7" fillId="3" borderId="65" xfId="0" applyNumberFormat="1" applyFont="1" applyFill="1" applyBorder="1" applyAlignment="1" applyProtection="1">
      <protection locked="0"/>
    </xf>
    <xf numFmtId="3" fontId="7" fillId="3" borderId="0" xfId="0" applyNumberFormat="1" applyFont="1" applyFill="1" applyBorder="1" applyAlignment="1" applyProtection="1">
      <protection locked="0"/>
    </xf>
    <xf numFmtId="0" fontId="14" fillId="0" borderId="0" xfId="0" applyFont="1" applyFill="1" applyAlignment="1">
      <alignment horizontal="center"/>
    </xf>
    <xf numFmtId="0" fontId="21" fillId="6" borderId="0" xfId="0" applyFont="1" applyFill="1"/>
    <xf numFmtId="0" fontId="16" fillId="7" borderId="10" xfId="0" applyFont="1" applyFill="1" applyBorder="1" applyAlignment="1" applyProtection="1">
      <alignment wrapText="1"/>
    </xf>
    <xf numFmtId="0" fontId="2" fillId="3" borderId="58" xfId="0" applyFont="1" applyFill="1" applyBorder="1"/>
    <xf numFmtId="0" fontId="12" fillId="7" borderId="14" xfId="0" applyFont="1" applyFill="1" applyBorder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14" fontId="2" fillId="3" borderId="66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9" fillId="0" borderId="0" xfId="0" applyFont="1" applyFill="1" applyProtection="1">
      <protection locked="0"/>
    </xf>
    <xf numFmtId="0" fontId="8" fillId="6" borderId="0" xfId="0" applyFont="1" applyFill="1"/>
    <xf numFmtId="0" fontId="8" fillId="0" borderId="0" xfId="0" applyFont="1"/>
    <xf numFmtId="0" fontId="0" fillId="0" borderId="0" xfId="0" applyAlignment="1">
      <alignment horizontal="left" wrapText="1"/>
    </xf>
    <xf numFmtId="0" fontId="0" fillId="0" borderId="2" xfId="0" applyBorder="1"/>
    <xf numFmtId="0" fontId="0" fillId="0" borderId="18" xfId="0" applyBorder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2" fillId="3" borderId="11" xfId="0" applyFont="1" applyFill="1" applyBorder="1"/>
    <xf numFmtId="3" fontId="2" fillId="3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0" fontId="10" fillId="0" borderId="0" xfId="1" applyNumberFormat="1" applyFont="1" applyFill="1" applyBorder="1" applyAlignment="1" applyProtection="1">
      <alignment horizontal="right"/>
    </xf>
    <xf numFmtId="3" fontId="0" fillId="2" borderId="2" xfId="0" applyNumberFormat="1" applyFill="1" applyBorder="1"/>
    <xf numFmtId="3" fontId="0" fillId="2" borderId="7" xfId="0" applyNumberFormat="1" applyFill="1" applyBorder="1"/>
    <xf numFmtId="0" fontId="10" fillId="3" borderId="6" xfId="0" applyFont="1" applyFill="1" applyBorder="1" applyAlignment="1">
      <alignment horizontal="center" vertical="center" wrapText="1"/>
    </xf>
    <xf numFmtId="3" fontId="0" fillId="2" borderId="8" xfId="0" applyNumberFormat="1" applyFill="1" applyBorder="1"/>
    <xf numFmtId="3" fontId="0" fillId="2" borderId="20" xfId="0" applyNumberFormat="1" applyFill="1" applyBorder="1"/>
    <xf numFmtId="3" fontId="0" fillId="2" borderId="61" xfId="0" applyNumberFormat="1" applyFill="1" applyBorder="1"/>
    <xf numFmtId="10" fontId="0" fillId="2" borderId="17" xfId="1" applyNumberFormat="1" applyFont="1" applyFill="1" applyBorder="1"/>
    <xf numFmtId="10" fontId="0" fillId="2" borderId="28" xfId="1" applyNumberFormat="1" applyFont="1" applyFill="1" applyBorder="1"/>
    <xf numFmtId="10" fontId="0" fillId="2" borderId="62" xfId="1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3" fontId="16" fillId="7" borderId="5" xfId="0" applyNumberFormat="1" applyFont="1" applyFill="1" applyBorder="1" applyAlignment="1" applyProtection="1">
      <alignment horizontal="right"/>
    </xf>
    <xf numFmtId="0" fontId="14" fillId="0" borderId="0" xfId="0" applyFont="1" applyFill="1"/>
    <xf numFmtId="3" fontId="14" fillId="0" borderId="0" xfId="0" applyNumberFormat="1" applyFont="1" applyFill="1"/>
    <xf numFmtId="10" fontId="2" fillId="3" borderId="25" xfId="1" applyNumberFormat="1" applyFont="1" applyFill="1" applyBorder="1" applyAlignment="1">
      <alignment vertical="center"/>
    </xf>
    <xf numFmtId="3" fontId="23" fillId="10" borderId="10" xfId="0" applyNumberFormat="1" applyFont="1" applyFill="1" applyBorder="1" applyAlignment="1" applyProtection="1">
      <alignment horizontal="center" wrapText="1"/>
    </xf>
    <xf numFmtId="0" fontId="7" fillId="6" borderId="77" xfId="0" applyFont="1" applyFill="1" applyBorder="1" applyAlignment="1" applyProtection="1">
      <alignment horizontal="left"/>
    </xf>
    <xf numFmtId="0" fontId="7" fillId="6" borderId="63" xfId="0" applyFont="1" applyFill="1" applyBorder="1" applyAlignment="1" applyProtection="1">
      <alignment horizontal="left"/>
    </xf>
    <xf numFmtId="0" fontId="7" fillId="6" borderId="78" xfId="0" applyFont="1" applyFill="1" applyBorder="1" applyAlignment="1" applyProtection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5" borderId="0" xfId="0" applyFont="1" applyFill="1" applyAlignment="1" applyProtection="1">
      <alignment horizontal="left" wrapText="1"/>
      <protection locked="0"/>
    </xf>
    <xf numFmtId="0" fontId="6" fillId="4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 applyProtection="1">
      <alignment horizontal="left" wrapText="1"/>
      <protection locked="0"/>
    </xf>
    <xf numFmtId="0" fontId="7" fillId="6" borderId="67" xfId="0" applyFont="1" applyFill="1" applyBorder="1" applyAlignment="1" applyProtection="1">
      <alignment horizontal="left"/>
    </xf>
    <xf numFmtId="0" fontId="7" fillId="6" borderId="68" xfId="0" applyFont="1" applyFill="1" applyBorder="1" applyAlignment="1" applyProtection="1">
      <alignment horizontal="left"/>
    </xf>
    <xf numFmtId="0" fontId="7" fillId="6" borderId="69" xfId="0" applyFont="1" applyFill="1" applyBorder="1" applyAlignment="1" applyProtection="1">
      <alignment horizontal="left"/>
    </xf>
    <xf numFmtId="0" fontId="8" fillId="9" borderId="70" xfId="0" applyFont="1" applyFill="1" applyBorder="1" applyAlignment="1" applyProtection="1">
      <alignment horizontal="left"/>
    </xf>
    <xf numFmtId="0" fontId="0" fillId="3" borderId="71" xfId="0" applyFill="1" applyBorder="1" applyAlignment="1"/>
    <xf numFmtId="0" fontId="8" fillId="9" borderId="72" xfId="0" applyFont="1" applyFill="1" applyBorder="1" applyAlignment="1" applyProtection="1"/>
    <xf numFmtId="0" fontId="0" fillId="3" borderId="73" xfId="0" applyFill="1" applyBorder="1" applyAlignment="1"/>
    <xf numFmtId="14" fontId="7" fillId="6" borderId="66" xfId="0" applyNumberFormat="1" applyFont="1" applyFill="1" applyBorder="1" applyAlignment="1" applyProtection="1">
      <alignment horizontal="center"/>
    </xf>
    <xf numFmtId="0" fontId="8" fillId="9" borderId="74" xfId="0" applyFont="1" applyFill="1" applyBorder="1" applyAlignment="1" applyProtection="1">
      <alignment horizontal="left"/>
    </xf>
    <xf numFmtId="0" fontId="8" fillId="9" borderId="75" xfId="0" applyFont="1" applyFill="1" applyBorder="1" applyAlignment="1" applyProtection="1">
      <alignment horizontal="left"/>
    </xf>
    <xf numFmtId="0" fontId="8" fillId="9" borderId="76" xfId="0" applyFont="1" applyFill="1" applyBorder="1" applyAlignment="1" applyProtection="1">
      <alignment horizontal="left"/>
    </xf>
    <xf numFmtId="10" fontId="2" fillId="3" borderId="5" xfId="1" applyNumberFormat="1" applyFont="1" applyFill="1" applyBorder="1" applyAlignment="1">
      <alignment horizontal="center" vertical="center"/>
    </xf>
    <xf numFmtId="10" fontId="2" fillId="3" borderId="25" xfId="1" applyNumberFormat="1" applyFont="1" applyFill="1" applyBorder="1" applyAlignment="1">
      <alignment horizontal="center" vertical="center"/>
    </xf>
    <xf numFmtId="10" fontId="2" fillId="3" borderId="65" xfId="1" applyNumberFormat="1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10" fontId="24" fillId="3" borderId="2" xfId="1" applyNumberFormat="1" applyFont="1" applyFill="1" applyBorder="1" applyAlignment="1">
      <alignment horizontal="center" vertical="center" wrapText="1"/>
    </xf>
    <xf numFmtId="10" fontId="24" fillId="3" borderId="4" xfId="1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5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7" fillId="3" borderId="71" xfId="0" applyFont="1" applyFill="1" applyBorder="1" applyAlignment="1" applyProtection="1">
      <alignment horizontal="left"/>
    </xf>
    <xf numFmtId="0" fontId="7" fillId="3" borderId="79" xfId="0" applyFont="1" applyFill="1" applyBorder="1" applyAlignment="1" applyProtection="1">
      <alignment horizontal="left"/>
    </xf>
    <xf numFmtId="0" fontId="7" fillId="3" borderId="73" xfId="0" applyFont="1" applyFill="1" applyBorder="1" applyAlignment="1" applyProtection="1">
      <alignment horizontal="left"/>
    </xf>
    <xf numFmtId="0" fontId="7" fillId="3" borderId="80" xfId="0" applyFont="1" applyFill="1" applyBorder="1" applyAlignment="1" applyProtection="1">
      <alignment horizontal="left"/>
    </xf>
    <xf numFmtId="0" fontId="10" fillId="5" borderId="0" xfId="0" applyFont="1" applyFill="1" applyAlignment="1" applyProtection="1">
      <alignment horizontal="left" wrapText="1"/>
      <protection locked="0"/>
    </xf>
    <xf numFmtId="10" fontId="2" fillId="3" borderId="4" xfId="1" applyNumberFormat="1" applyFont="1" applyFill="1" applyBorder="1" applyAlignment="1">
      <alignment horizontal="center" vertical="center"/>
    </xf>
    <xf numFmtId="10" fontId="2" fillId="3" borderId="15" xfId="1" applyNumberFormat="1" applyFont="1" applyFill="1" applyBorder="1" applyAlignment="1">
      <alignment horizontal="center" vertical="center"/>
    </xf>
    <xf numFmtId="10" fontId="2" fillId="3" borderId="16" xfId="1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/>
    </xf>
    <xf numFmtId="0" fontId="2" fillId="3" borderId="51" xfId="0" applyFont="1" applyFill="1" applyBorder="1" applyAlignment="1">
      <alignment horizontal="left"/>
    </xf>
    <xf numFmtId="0" fontId="2" fillId="3" borderId="6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10" fontId="13" fillId="3" borderId="20" xfId="1" applyNumberFormat="1" applyFont="1" applyFill="1" applyBorder="1" applyAlignment="1">
      <alignment horizontal="left" vertical="center"/>
    </xf>
    <xf numFmtId="10" fontId="13" fillId="3" borderId="24" xfId="1" applyNumberFormat="1" applyFont="1" applyFill="1" applyBorder="1" applyAlignment="1">
      <alignment horizontal="left" vertical="center"/>
    </xf>
    <xf numFmtId="10" fontId="13" fillId="3" borderId="51" xfId="1" applyNumberFormat="1" applyFont="1" applyFill="1" applyBorder="1" applyAlignment="1">
      <alignment horizontal="left" vertical="center"/>
    </xf>
    <xf numFmtId="10" fontId="13" fillId="3" borderId="61" xfId="1" applyNumberFormat="1" applyFont="1" applyFill="1" applyBorder="1" applyAlignment="1">
      <alignment horizontal="left" vertical="center"/>
    </xf>
    <xf numFmtId="10" fontId="13" fillId="3" borderId="62" xfId="1" applyNumberFormat="1" applyFont="1" applyFill="1" applyBorder="1" applyAlignment="1">
      <alignment horizontal="left" vertical="center"/>
    </xf>
    <xf numFmtId="10" fontId="13" fillId="3" borderId="27" xfId="1" applyNumberFormat="1" applyFont="1" applyFill="1" applyBorder="1" applyAlignment="1">
      <alignment horizontal="left" vertical="center"/>
    </xf>
    <xf numFmtId="0" fontId="20" fillId="8" borderId="2" xfId="0" applyFont="1" applyFill="1" applyBorder="1" applyAlignment="1">
      <alignment horizontal="center" vertical="center" wrapText="1"/>
    </xf>
    <xf numFmtId="0" fontId="20" fillId="8" borderId="18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4"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9</xdr:col>
      <xdr:colOff>200025</xdr:colOff>
      <xdr:row>53</xdr:row>
      <xdr:rowOff>0</xdr:rowOff>
    </xdr:to>
    <xdr:pic>
      <xdr:nvPicPr>
        <xdr:cNvPr id="41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038975" cy="856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G67" sqref="G67"/>
    </sheetView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scale="76" orientation="portrait" r:id="rId1"/>
  <headerFooter alignWithMargins="0"/>
  <colBreaks count="1" manualBreakCount="1">
    <brk id="10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6"/>
  <sheetViews>
    <sheetView showZeros="0" tabSelected="1" view="pageBreakPreview" zoomScale="85" zoomScaleNormal="100" workbookViewId="0">
      <selection activeCell="AG35" sqref="AG35"/>
    </sheetView>
  </sheetViews>
  <sheetFormatPr baseColWidth="10" defaultRowHeight="12.75" outlineLevelCol="1" x14ac:dyDescent="0.2"/>
  <cols>
    <col min="1" max="1" width="28.42578125" customWidth="1"/>
    <col min="2" max="7" width="14.140625" customWidth="1"/>
    <col min="8" max="8" width="14.7109375" customWidth="1"/>
    <col min="9" max="10" width="14.140625" customWidth="1"/>
    <col min="11" max="11" width="15.140625" bestFit="1" customWidth="1"/>
    <col min="12" max="15" width="14.140625" customWidth="1"/>
    <col min="16" max="16" width="14.7109375" customWidth="1"/>
    <col min="17" max="17" width="13.42578125" customWidth="1"/>
    <col min="18" max="33" width="13.42578125" customWidth="1" outlineLevel="1"/>
  </cols>
  <sheetData>
    <row r="1" spans="1:39" ht="20.25" customHeight="1" x14ac:dyDescent="0.25">
      <c r="A1" s="285" t="s">
        <v>155</v>
      </c>
      <c r="B1" s="16"/>
      <c r="C1" s="17"/>
      <c r="D1" s="17"/>
      <c r="E1" s="17"/>
      <c r="F1" s="17"/>
      <c r="G1" s="1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9" ht="20.25" customHeight="1" x14ac:dyDescent="0.25">
      <c r="A2" s="285" t="s">
        <v>126</v>
      </c>
      <c r="B2" s="16"/>
      <c r="C2" s="17"/>
      <c r="D2" s="17"/>
      <c r="E2" s="17"/>
      <c r="F2" s="17"/>
      <c r="G2" s="1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9" ht="7.5" customHeight="1" thickBot="1" x14ac:dyDescent="0.2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9" ht="10.5" hidden="1" customHeight="1" x14ac:dyDescent="0.2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9" ht="20.25" hidden="1" customHeight="1" x14ac:dyDescent="0.2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9" ht="20.25" hidden="1" customHeight="1" x14ac:dyDescent="0.2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9" ht="20.25" hidden="1" customHeight="1" x14ac:dyDescent="0.2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9" ht="20.25" hidden="1" customHeight="1" thickBot="1" x14ac:dyDescent="0.3">
      <c r="A8" s="18"/>
      <c r="B8" s="19"/>
      <c r="C8" s="20"/>
      <c r="D8" s="17"/>
      <c r="E8" s="17"/>
      <c r="F8" s="17"/>
      <c r="G8" s="1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9" ht="20.25" customHeight="1" thickTop="1" x14ac:dyDescent="0.25">
      <c r="A9" s="328" t="s">
        <v>17</v>
      </c>
      <c r="B9" s="329"/>
      <c r="C9" s="329"/>
      <c r="D9" s="325"/>
      <c r="E9" s="326"/>
      <c r="F9" s="326"/>
      <c r="G9" s="326"/>
      <c r="H9" s="32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57"/>
    </row>
    <row r="10" spans="1:39" ht="20.25" customHeight="1" x14ac:dyDescent="0.25">
      <c r="A10" s="330" t="s">
        <v>123</v>
      </c>
      <c r="B10" s="331"/>
      <c r="C10" s="331"/>
      <c r="D10" s="316"/>
      <c r="E10" s="317"/>
      <c r="F10" s="317"/>
      <c r="G10" s="317"/>
      <c r="H10" s="318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57"/>
    </row>
    <row r="11" spans="1:39" ht="20.25" customHeight="1" thickBot="1" x14ac:dyDescent="0.3">
      <c r="A11" s="333" t="s">
        <v>124</v>
      </c>
      <c r="B11" s="334"/>
      <c r="C11" s="335"/>
      <c r="D11" s="332" t="s">
        <v>125</v>
      </c>
      <c r="E11" s="332"/>
      <c r="F11" s="332" t="s">
        <v>125</v>
      </c>
      <c r="G11" s="332"/>
      <c r="H11" s="70" t="str">
        <f>IF(ISERROR(ROUND(DAYS360(D11,F11,TRUE)/360*12,0))," ",ROUND(DAYS360(D11,F11,TRUE)/360*12,0))</f>
        <v xml:space="preserve"> </v>
      </c>
      <c r="I11" s="69"/>
      <c r="J11" s="36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57"/>
    </row>
    <row r="12" spans="1:39" ht="20.25" customHeight="1" thickTop="1" x14ac:dyDescent="0.2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9" s="287" customFormat="1" ht="84" customHeight="1" x14ac:dyDescent="0.25">
      <c r="A13" s="321" t="s">
        <v>172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</row>
    <row r="14" spans="1:39" ht="20.25" customHeight="1" x14ac:dyDescent="0.2">
      <c r="A14" s="79"/>
      <c r="B14" s="8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</row>
    <row r="15" spans="1:39" ht="20.25" customHeight="1" x14ac:dyDescent="0.25">
      <c r="A15" s="322" t="s">
        <v>116</v>
      </c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I15" s="1"/>
    </row>
    <row r="16" spans="1:39" s="5" customFormat="1" ht="13.5" thickBot="1" x14ac:dyDescent="0.25">
      <c r="A16" s="64"/>
      <c r="B16" s="64"/>
      <c r="AI16" s="319" t="s">
        <v>170</v>
      </c>
      <c r="AJ16" s="319"/>
      <c r="AK16" s="319"/>
      <c r="AL16" s="319"/>
      <c r="AM16" s="319"/>
    </row>
    <row r="17" spans="1:39" ht="13.5" customHeight="1" thickBot="1" x14ac:dyDescent="0.25">
      <c r="A17" s="82"/>
      <c r="B17" s="82" t="s">
        <v>76</v>
      </c>
      <c r="C17" s="43" t="s">
        <v>14</v>
      </c>
      <c r="D17" s="43" t="s">
        <v>0</v>
      </c>
      <c r="E17" s="43" t="s">
        <v>1</v>
      </c>
      <c r="F17" s="43" t="s">
        <v>2</v>
      </c>
      <c r="G17" s="43" t="s">
        <v>3</v>
      </c>
      <c r="H17" s="43" t="s">
        <v>4</v>
      </c>
      <c r="I17" s="43" t="s">
        <v>5</v>
      </c>
      <c r="J17" s="43" t="s">
        <v>6</v>
      </c>
      <c r="K17" s="43" t="s">
        <v>7</v>
      </c>
      <c r="L17" s="43" t="s">
        <v>8</v>
      </c>
      <c r="M17" s="43" t="s">
        <v>9</v>
      </c>
      <c r="N17" s="43" t="s">
        <v>10</v>
      </c>
      <c r="O17" s="43" t="s">
        <v>11</v>
      </c>
      <c r="P17" s="43" t="s">
        <v>12</v>
      </c>
      <c r="Q17" s="43" t="s">
        <v>13</v>
      </c>
      <c r="R17" s="43" t="s">
        <v>104</v>
      </c>
      <c r="S17" s="43" t="s">
        <v>19</v>
      </c>
      <c r="T17" s="43" t="s">
        <v>20</v>
      </c>
      <c r="U17" s="43" t="s">
        <v>21</v>
      </c>
      <c r="V17" s="43" t="s">
        <v>22</v>
      </c>
      <c r="W17" s="43" t="s">
        <v>23</v>
      </c>
      <c r="X17" s="43" t="s">
        <v>94</v>
      </c>
      <c r="Y17" s="43" t="s">
        <v>95</v>
      </c>
      <c r="Z17" s="43" t="s">
        <v>96</v>
      </c>
      <c r="AA17" s="43" t="s">
        <v>97</v>
      </c>
      <c r="AB17" s="43" t="s">
        <v>98</v>
      </c>
      <c r="AC17" s="43" t="s">
        <v>99</v>
      </c>
      <c r="AD17" s="43" t="s">
        <v>100</v>
      </c>
      <c r="AE17" s="43" t="s">
        <v>101</v>
      </c>
      <c r="AF17" s="43" t="s">
        <v>102</v>
      </c>
      <c r="AG17" s="43" t="s">
        <v>103</v>
      </c>
      <c r="AI17" s="319"/>
      <c r="AJ17" s="319"/>
      <c r="AK17" s="319"/>
      <c r="AL17" s="319"/>
      <c r="AM17" s="319"/>
    </row>
    <row r="18" spans="1:39" s="57" customFormat="1" ht="13.5" hidden="1" customHeight="1" x14ac:dyDescent="0.2">
      <c r="A18" s="55"/>
      <c r="B18" s="55"/>
      <c r="C18" s="276">
        <f>IF(C20=$B$258,IF(C28&gt;0,1,0),0)</f>
        <v>0</v>
      </c>
      <c r="D18" s="276">
        <f>IF(D20=$B$258,IF(D28&gt;0,1,0),0)</f>
        <v>0</v>
      </c>
      <c r="E18" s="276">
        <f>IF(E20=$B$258,IF(E28&gt;0,1,0),0)</f>
        <v>0</v>
      </c>
      <c r="F18" s="276">
        <f t="shared" ref="F18:AG18" si="0">IF(F20=$B$258,IF(F28&gt;0,1,0),0)</f>
        <v>0</v>
      </c>
      <c r="G18" s="276">
        <f t="shared" si="0"/>
        <v>0</v>
      </c>
      <c r="H18" s="276">
        <f t="shared" si="0"/>
        <v>0</v>
      </c>
      <c r="I18" s="276">
        <f t="shared" si="0"/>
        <v>0</v>
      </c>
      <c r="J18" s="276">
        <f t="shared" si="0"/>
        <v>0</v>
      </c>
      <c r="K18" s="276">
        <f t="shared" si="0"/>
        <v>0</v>
      </c>
      <c r="L18" s="276">
        <f t="shared" si="0"/>
        <v>0</v>
      </c>
      <c r="M18" s="276">
        <f t="shared" si="0"/>
        <v>0</v>
      </c>
      <c r="N18" s="276">
        <f t="shared" si="0"/>
        <v>0</v>
      </c>
      <c r="O18" s="276">
        <f t="shared" si="0"/>
        <v>0</v>
      </c>
      <c r="P18" s="276">
        <f t="shared" si="0"/>
        <v>0</v>
      </c>
      <c r="Q18" s="276">
        <f t="shared" si="0"/>
        <v>0</v>
      </c>
      <c r="R18" s="276">
        <f t="shared" si="0"/>
        <v>0</v>
      </c>
      <c r="S18" s="276">
        <f t="shared" si="0"/>
        <v>0</v>
      </c>
      <c r="T18" s="276">
        <f t="shared" si="0"/>
        <v>0</v>
      </c>
      <c r="U18" s="276">
        <f t="shared" si="0"/>
        <v>0</v>
      </c>
      <c r="V18" s="276">
        <f t="shared" si="0"/>
        <v>0</v>
      </c>
      <c r="W18" s="276">
        <f t="shared" si="0"/>
        <v>0</v>
      </c>
      <c r="X18" s="276">
        <f t="shared" si="0"/>
        <v>0</v>
      </c>
      <c r="Y18" s="276">
        <f t="shared" si="0"/>
        <v>0</v>
      </c>
      <c r="Z18" s="276">
        <f t="shared" si="0"/>
        <v>0</v>
      </c>
      <c r="AA18" s="276">
        <f t="shared" si="0"/>
        <v>0</v>
      </c>
      <c r="AB18" s="276">
        <f t="shared" si="0"/>
        <v>0</v>
      </c>
      <c r="AC18" s="276">
        <f t="shared" si="0"/>
        <v>0</v>
      </c>
      <c r="AD18" s="276">
        <f t="shared" si="0"/>
        <v>0</v>
      </c>
      <c r="AE18" s="276">
        <f t="shared" si="0"/>
        <v>0</v>
      </c>
      <c r="AF18" s="276">
        <f t="shared" si="0"/>
        <v>0</v>
      </c>
      <c r="AG18" s="276">
        <f t="shared" si="0"/>
        <v>0</v>
      </c>
      <c r="AI18" s="319"/>
      <c r="AJ18" s="319"/>
      <c r="AK18" s="319"/>
      <c r="AL18" s="319"/>
      <c r="AM18" s="319"/>
    </row>
    <row r="19" spans="1:39" s="57" customFormat="1" ht="13.5" hidden="1" customHeight="1" thickBot="1" x14ac:dyDescent="0.25">
      <c r="A19" s="55"/>
      <c r="B19" s="55"/>
      <c r="C19" s="276">
        <f>IF(C21=$B$273,IF(C28&gt;0,1,0),0)</f>
        <v>0</v>
      </c>
      <c r="D19" s="276">
        <f t="shared" ref="D19:AG19" si="1">IF(D21=$B$273,IF(D28&gt;0,1,0),0)</f>
        <v>0</v>
      </c>
      <c r="E19" s="276">
        <f t="shared" si="1"/>
        <v>0</v>
      </c>
      <c r="F19" s="276">
        <f t="shared" si="1"/>
        <v>0</v>
      </c>
      <c r="G19" s="276">
        <f t="shared" si="1"/>
        <v>0</v>
      </c>
      <c r="H19" s="276">
        <f t="shared" si="1"/>
        <v>0</v>
      </c>
      <c r="I19" s="276">
        <f t="shared" si="1"/>
        <v>0</v>
      </c>
      <c r="J19" s="276">
        <f t="shared" si="1"/>
        <v>0</v>
      </c>
      <c r="K19" s="276">
        <f t="shared" si="1"/>
        <v>0</v>
      </c>
      <c r="L19" s="276">
        <f t="shared" si="1"/>
        <v>0</v>
      </c>
      <c r="M19" s="276">
        <f t="shared" si="1"/>
        <v>0</v>
      </c>
      <c r="N19" s="276">
        <f t="shared" si="1"/>
        <v>0</v>
      </c>
      <c r="O19" s="276">
        <f t="shared" si="1"/>
        <v>0</v>
      </c>
      <c r="P19" s="276">
        <f t="shared" si="1"/>
        <v>0</v>
      </c>
      <c r="Q19" s="276">
        <f t="shared" si="1"/>
        <v>0</v>
      </c>
      <c r="R19" s="276">
        <f t="shared" si="1"/>
        <v>0</v>
      </c>
      <c r="S19" s="276">
        <f t="shared" si="1"/>
        <v>0</v>
      </c>
      <c r="T19" s="276">
        <f t="shared" si="1"/>
        <v>0</v>
      </c>
      <c r="U19" s="276">
        <f t="shared" si="1"/>
        <v>0</v>
      </c>
      <c r="V19" s="276">
        <f t="shared" si="1"/>
        <v>0</v>
      </c>
      <c r="W19" s="276">
        <f t="shared" si="1"/>
        <v>0</v>
      </c>
      <c r="X19" s="276">
        <f t="shared" si="1"/>
        <v>0</v>
      </c>
      <c r="Y19" s="276">
        <f t="shared" si="1"/>
        <v>0</v>
      </c>
      <c r="Z19" s="276">
        <f t="shared" si="1"/>
        <v>0</v>
      </c>
      <c r="AA19" s="276">
        <f t="shared" si="1"/>
        <v>0</v>
      </c>
      <c r="AB19" s="276">
        <f t="shared" si="1"/>
        <v>0</v>
      </c>
      <c r="AC19" s="276">
        <f t="shared" si="1"/>
        <v>0</v>
      </c>
      <c r="AD19" s="276">
        <f t="shared" si="1"/>
        <v>0</v>
      </c>
      <c r="AE19" s="276">
        <f t="shared" si="1"/>
        <v>0</v>
      </c>
      <c r="AF19" s="276">
        <f t="shared" si="1"/>
        <v>0</v>
      </c>
      <c r="AG19" s="276">
        <f t="shared" si="1"/>
        <v>0</v>
      </c>
      <c r="AI19" s="319"/>
      <c r="AJ19" s="319"/>
      <c r="AK19" s="319"/>
      <c r="AL19" s="319"/>
      <c r="AM19" s="319"/>
    </row>
    <row r="20" spans="1:39" ht="13.5" thickBot="1" x14ac:dyDescent="0.25">
      <c r="A20" s="42" t="s">
        <v>105</v>
      </c>
      <c r="B20" s="42"/>
      <c r="C20" s="67" t="s">
        <v>157</v>
      </c>
      <c r="D20" s="67" t="s">
        <v>158</v>
      </c>
      <c r="E20" s="67" t="s">
        <v>157</v>
      </c>
      <c r="F20" s="67" t="s">
        <v>157</v>
      </c>
      <c r="G20" s="67" t="s">
        <v>157</v>
      </c>
      <c r="H20" s="67" t="s">
        <v>157</v>
      </c>
      <c r="I20" s="67" t="s">
        <v>157</v>
      </c>
      <c r="J20" s="67" t="s">
        <v>157</v>
      </c>
      <c r="K20" s="67" t="s">
        <v>157</v>
      </c>
      <c r="L20" s="67" t="s">
        <v>157</v>
      </c>
      <c r="M20" s="67" t="s">
        <v>157</v>
      </c>
      <c r="N20" s="67" t="s">
        <v>157</v>
      </c>
      <c r="O20" s="67" t="s">
        <v>157</v>
      </c>
      <c r="P20" s="67" t="s">
        <v>157</v>
      </c>
      <c r="Q20" s="67" t="s">
        <v>157</v>
      </c>
      <c r="R20" s="67" t="s">
        <v>157</v>
      </c>
      <c r="S20" s="67" t="s">
        <v>157</v>
      </c>
      <c r="T20" s="67" t="s">
        <v>157</v>
      </c>
      <c r="U20" s="67" t="s">
        <v>157</v>
      </c>
      <c r="V20" s="67" t="s">
        <v>157</v>
      </c>
      <c r="W20" s="67" t="s">
        <v>157</v>
      </c>
      <c r="X20" s="67" t="s">
        <v>157</v>
      </c>
      <c r="Y20" s="67" t="s">
        <v>157</v>
      </c>
      <c r="Z20" s="67" t="s">
        <v>157</v>
      </c>
      <c r="AA20" s="67" t="s">
        <v>157</v>
      </c>
      <c r="AB20" s="67" t="s">
        <v>157</v>
      </c>
      <c r="AC20" s="67" t="s">
        <v>157</v>
      </c>
      <c r="AD20" s="67" t="s">
        <v>157</v>
      </c>
      <c r="AE20" s="67" t="s">
        <v>157</v>
      </c>
      <c r="AF20" s="67" t="s">
        <v>157</v>
      </c>
      <c r="AG20" s="67" t="s">
        <v>157</v>
      </c>
      <c r="AI20" s="319"/>
      <c r="AJ20" s="319"/>
      <c r="AK20" s="319"/>
      <c r="AL20" s="319"/>
      <c r="AM20" s="319"/>
    </row>
    <row r="21" spans="1:39" ht="13.5" thickBot="1" x14ac:dyDescent="0.25">
      <c r="A21" s="42" t="s">
        <v>174</v>
      </c>
      <c r="B21" s="42"/>
      <c r="C21" s="67" t="s">
        <v>157</v>
      </c>
      <c r="D21" s="67" t="s">
        <v>175</v>
      </c>
      <c r="E21" s="67" t="s">
        <v>157</v>
      </c>
      <c r="F21" s="67" t="s">
        <v>157</v>
      </c>
      <c r="G21" s="67" t="s">
        <v>157</v>
      </c>
      <c r="H21" s="67" t="s">
        <v>157</v>
      </c>
      <c r="I21" s="67" t="s">
        <v>175</v>
      </c>
      <c r="J21" s="67" t="s">
        <v>157</v>
      </c>
      <c r="K21" s="67" t="s">
        <v>157</v>
      </c>
      <c r="L21" s="67" t="s">
        <v>157</v>
      </c>
      <c r="M21" s="67" t="s">
        <v>157</v>
      </c>
      <c r="N21" s="67" t="s">
        <v>157</v>
      </c>
      <c r="O21" s="67" t="s">
        <v>157</v>
      </c>
      <c r="P21" s="67" t="s">
        <v>157</v>
      </c>
      <c r="Q21" s="67" t="s">
        <v>157</v>
      </c>
      <c r="R21" s="67" t="s">
        <v>157</v>
      </c>
      <c r="S21" s="67" t="s">
        <v>157</v>
      </c>
      <c r="T21" s="67" t="s">
        <v>157</v>
      </c>
      <c r="U21" s="67" t="s">
        <v>157</v>
      </c>
      <c r="V21" s="67" t="s">
        <v>157</v>
      </c>
      <c r="W21" s="67" t="s">
        <v>157</v>
      </c>
      <c r="X21" s="67" t="s">
        <v>157</v>
      </c>
      <c r="Y21" s="67" t="s">
        <v>157</v>
      </c>
      <c r="Z21" s="67" t="s">
        <v>157</v>
      </c>
      <c r="AA21" s="67" t="s">
        <v>176</v>
      </c>
      <c r="AB21" s="67" t="s">
        <v>157</v>
      </c>
      <c r="AC21" s="67" t="s">
        <v>157</v>
      </c>
      <c r="AD21" s="67" t="s">
        <v>157</v>
      </c>
      <c r="AE21" s="67" t="s">
        <v>157</v>
      </c>
      <c r="AF21" s="67" t="s">
        <v>157</v>
      </c>
      <c r="AG21" s="67" t="s">
        <v>157</v>
      </c>
      <c r="AI21" s="288"/>
      <c r="AJ21" s="288"/>
      <c r="AK21" s="288"/>
      <c r="AL21" s="288"/>
      <c r="AM21" s="288"/>
    </row>
    <row r="22" spans="1:39" x14ac:dyDescent="0.2">
      <c r="A22" s="296" t="s">
        <v>106</v>
      </c>
      <c r="B22" s="297">
        <f t="shared" ref="B22:B34" si="2">SUM(C22:DH22)</f>
        <v>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9" x14ac:dyDescent="0.2">
      <c r="A23" s="279" t="s">
        <v>107</v>
      </c>
      <c r="B23" s="108">
        <f t="shared" si="2"/>
        <v>0</v>
      </c>
      <c r="C23" s="44">
        <f t="shared" ref="C23:Q23" si="3">SUM(C24:C27)</f>
        <v>0</v>
      </c>
      <c r="D23" s="44">
        <f t="shared" si="3"/>
        <v>0</v>
      </c>
      <c r="E23" s="44">
        <f t="shared" si="3"/>
        <v>0</v>
      </c>
      <c r="F23" s="44">
        <f t="shared" si="3"/>
        <v>0</v>
      </c>
      <c r="G23" s="44">
        <f t="shared" si="3"/>
        <v>0</v>
      </c>
      <c r="H23" s="44">
        <f t="shared" si="3"/>
        <v>0</v>
      </c>
      <c r="I23" s="44">
        <f t="shared" si="3"/>
        <v>0</v>
      </c>
      <c r="J23" s="44">
        <f t="shared" si="3"/>
        <v>0</v>
      </c>
      <c r="K23" s="44">
        <f t="shared" si="3"/>
        <v>0</v>
      </c>
      <c r="L23" s="44">
        <f t="shared" si="3"/>
        <v>0</v>
      </c>
      <c r="M23" s="44">
        <f t="shared" si="3"/>
        <v>0</v>
      </c>
      <c r="N23" s="44">
        <f t="shared" si="3"/>
        <v>0</v>
      </c>
      <c r="O23" s="44">
        <f t="shared" si="3"/>
        <v>0</v>
      </c>
      <c r="P23" s="44">
        <f t="shared" si="3"/>
        <v>0</v>
      </c>
      <c r="Q23" s="44">
        <f t="shared" si="3"/>
        <v>0</v>
      </c>
      <c r="R23" s="44">
        <f>SUM(R24:R27)</f>
        <v>0</v>
      </c>
      <c r="S23" s="44">
        <f>SUM(S24:S27)</f>
        <v>0</v>
      </c>
      <c r="T23" s="44">
        <f>SUM(T24:T27)</f>
        <v>0</v>
      </c>
      <c r="U23" s="44">
        <f>SUM(U24:U27)</f>
        <v>0</v>
      </c>
      <c r="V23" s="44">
        <f t="shared" ref="V23:AG23" si="4">SUM(V24:V27)</f>
        <v>0</v>
      </c>
      <c r="W23" s="44">
        <f t="shared" si="4"/>
        <v>0</v>
      </c>
      <c r="X23" s="44">
        <f t="shared" si="4"/>
        <v>0</v>
      </c>
      <c r="Y23" s="44">
        <f t="shared" si="4"/>
        <v>0</v>
      </c>
      <c r="Z23" s="44">
        <f t="shared" si="4"/>
        <v>0</v>
      </c>
      <c r="AA23" s="44">
        <f t="shared" si="4"/>
        <v>0</v>
      </c>
      <c r="AB23" s="44">
        <f t="shared" si="4"/>
        <v>0</v>
      </c>
      <c r="AC23" s="44">
        <f t="shared" si="4"/>
        <v>0</v>
      </c>
      <c r="AD23" s="44">
        <f t="shared" si="4"/>
        <v>0</v>
      </c>
      <c r="AE23" s="44">
        <f t="shared" si="4"/>
        <v>0</v>
      </c>
      <c r="AF23" s="44">
        <f t="shared" si="4"/>
        <v>0</v>
      </c>
      <c r="AG23" s="44">
        <f t="shared" si="4"/>
        <v>0</v>
      </c>
    </row>
    <row r="24" spans="1:39" x14ac:dyDescent="0.2">
      <c r="A24" s="280" t="s">
        <v>108</v>
      </c>
      <c r="B24" s="87">
        <f t="shared" si="2"/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9" x14ac:dyDescent="0.2">
      <c r="A25" s="280" t="s">
        <v>109</v>
      </c>
      <c r="B25" s="93">
        <f t="shared" si="2"/>
        <v>0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</row>
    <row r="26" spans="1:39" x14ac:dyDescent="0.2">
      <c r="A26" s="280" t="s">
        <v>110</v>
      </c>
      <c r="B26" s="93">
        <f t="shared" si="2"/>
        <v>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</row>
    <row r="27" spans="1:39" ht="13.5" thickBot="1" x14ac:dyDescent="0.25">
      <c r="A27" s="126" t="s">
        <v>111</v>
      </c>
      <c r="B27" s="88">
        <f t="shared" si="2"/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9" ht="13.5" thickBot="1" x14ac:dyDescent="0.25">
      <c r="A28" s="11" t="s">
        <v>112</v>
      </c>
      <c r="B28" s="84">
        <f t="shared" si="2"/>
        <v>0</v>
      </c>
      <c r="C28" s="28">
        <f t="shared" ref="C28:Q28" si="5">C22+C23</f>
        <v>0</v>
      </c>
      <c r="D28" s="28">
        <f t="shared" si="5"/>
        <v>0</v>
      </c>
      <c r="E28" s="28">
        <f t="shared" si="5"/>
        <v>0</v>
      </c>
      <c r="F28" s="28">
        <f t="shared" si="5"/>
        <v>0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28">
        <f t="shared" si="5"/>
        <v>0</v>
      </c>
      <c r="P28" s="28">
        <f t="shared" si="5"/>
        <v>0</v>
      </c>
      <c r="Q28" s="28">
        <f t="shared" si="5"/>
        <v>0</v>
      </c>
      <c r="R28" s="28">
        <f>R22+R23</f>
        <v>0</v>
      </c>
      <c r="S28" s="28">
        <f>S22+S23</f>
        <v>0</v>
      </c>
      <c r="T28" s="28">
        <f>T22+T23</f>
        <v>0</v>
      </c>
      <c r="U28" s="28">
        <f>U22+U23</f>
        <v>0</v>
      </c>
      <c r="V28" s="28">
        <f t="shared" ref="V28:AG28" si="6">V22+V23</f>
        <v>0</v>
      </c>
      <c r="W28" s="28">
        <f t="shared" si="6"/>
        <v>0</v>
      </c>
      <c r="X28" s="28">
        <f t="shared" si="6"/>
        <v>0</v>
      </c>
      <c r="Y28" s="28">
        <f t="shared" si="6"/>
        <v>0</v>
      </c>
      <c r="Z28" s="28">
        <f t="shared" si="6"/>
        <v>0</v>
      </c>
      <c r="AA28" s="28">
        <f t="shared" si="6"/>
        <v>0</v>
      </c>
      <c r="AB28" s="28">
        <f t="shared" si="6"/>
        <v>0</v>
      </c>
      <c r="AC28" s="28">
        <f t="shared" si="6"/>
        <v>0</v>
      </c>
      <c r="AD28" s="28">
        <f t="shared" si="6"/>
        <v>0</v>
      </c>
      <c r="AE28" s="28">
        <f t="shared" si="6"/>
        <v>0</v>
      </c>
      <c r="AF28" s="28">
        <f t="shared" si="6"/>
        <v>0</v>
      </c>
      <c r="AG28" s="28">
        <f t="shared" si="6"/>
        <v>0</v>
      </c>
    </row>
    <row r="29" spans="1:39" s="5" customFormat="1" ht="3.75" customHeight="1" thickBot="1" x14ac:dyDescent="0.25">
      <c r="A29" s="8"/>
      <c r="B29" s="85">
        <f t="shared" si="2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9" s="5" customFormat="1" ht="13.5" thickBot="1" x14ac:dyDescent="0.25">
      <c r="A30" s="75" t="s">
        <v>178</v>
      </c>
      <c r="B30" s="86">
        <f>B31+B34</f>
        <v>0</v>
      </c>
      <c r="C30" s="68">
        <f t="shared" ref="C30:AG30" si="7">C31+C34</f>
        <v>0</v>
      </c>
      <c r="D30" s="68">
        <f t="shared" si="7"/>
        <v>0</v>
      </c>
      <c r="E30" s="68">
        <f t="shared" si="7"/>
        <v>0</v>
      </c>
      <c r="F30" s="68">
        <f t="shared" si="7"/>
        <v>0</v>
      </c>
      <c r="G30" s="68">
        <f t="shared" si="7"/>
        <v>0</v>
      </c>
      <c r="H30" s="68">
        <f t="shared" si="7"/>
        <v>0</v>
      </c>
      <c r="I30" s="68">
        <f t="shared" si="7"/>
        <v>0</v>
      </c>
      <c r="J30" s="68">
        <f t="shared" si="7"/>
        <v>0</v>
      </c>
      <c r="K30" s="68">
        <f t="shared" si="7"/>
        <v>0</v>
      </c>
      <c r="L30" s="68">
        <f t="shared" si="7"/>
        <v>0</v>
      </c>
      <c r="M30" s="68">
        <f t="shared" si="7"/>
        <v>0</v>
      </c>
      <c r="N30" s="68">
        <f t="shared" si="7"/>
        <v>0</v>
      </c>
      <c r="O30" s="68">
        <f t="shared" si="7"/>
        <v>0</v>
      </c>
      <c r="P30" s="68">
        <f t="shared" si="7"/>
        <v>0</v>
      </c>
      <c r="Q30" s="68">
        <f t="shared" si="7"/>
        <v>0</v>
      </c>
      <c r="R30" s="68">
        <f t="shared" si="7"/>
        <v>0</v>
      </c>
      <c r="S30" s="68">
        <f t="shared" si="7"/>
        <v>0</v>
      </c>
      <c r="T30" s="68">
        <f t="shared" si="7"/>
        <v>0</v>
      </c>
      <c r="U30" s="68">
        <f t="shared" si="7"/>
        <v>0</v>
      </c>
      <c r="V30" s="68">
        <f t="shared" si="7"/>
        <v>0</v>
      </c>
      <c r="W30" s="68">
        <f t="shared" si="7"/>
        <v>0</v>
      </c>
      <c r="X30" s="68">
        <f t="shared" si="7"/>
        <v>0</v>
      </c>
      <c r="Y30" s="68">
        <f t="shared" si="7"/>
        <v>0</v>
      </c>
      <c r="Z30" s="68">
        <f t="shared" si="7"/>
        <v>0</v>
      </c>
      <c r="AA30" s="68">
        <f t="shared" si="7"/>
        <v>0</v>
      </c>
      <c r="AB30" s="68">
        <f t="shared" si="7"/>
        <v>0</v>
      </c>
      <c r="AC30" s="68">
        <f t="shared" si="7"/>
        <v>0</v>
      </c>
      <c r="AD30" s="68">
        <f t="shared" si="7"/>
        <v>0</v>
      </c>
      <c r="AE30" s="68">
        <f t="shared" si="7"/>
        <v>0</v>
      </c>
      <c r="AF30" s="68">
        <f t="shared" si="7"/>
        <v>0</v>
      </c>
      <c r="AG30" s="68">
        <f t="shared" si="7"/>
        <v>0</v>
      </c>
    </row>
    <row r="31" spans="1:39" s="5" customFormat="1" ht="13.5" thickBot="1" x14ac:dyDescent="0.25">
      <c r="A31" s="75" t="s">
        <v>150</v>
      </c>
      <c r="B31" s="86">
        <f t="shared" si="2"/>
        <v>0</v>
      </c>
      <c r="C31" s="68">
        <f>SUM(C32:C33)</f>
        <v>0</v>
      </c>
      <c r="D31" s="68">
        <f t="shared" ref="D31:AG31" si="8">SUM(D32:D33)</f>
        <v>0</v>
      </c>
      <c r="E31" s="68">
        <f t="shared" si="8"/>
        <v>0</v>
      </c>
      <c r="F31" s="68">
        <f t="shared" si="8"/>
        <v>0</v>
      </c>
      <c r="G31" s="68">
        <f t="shared" si="8"/>
        <v>0</v>
      </c>
      <c r="H31" s="68">
        <f t="shared" si="8"/>
        <v>0</v>
      </c>
      <c r="I31" s="68">
        <f t="shared" si="8"/>
        <v>0</v>
      </c>
      <c r="J31" s="68">
        <f t="shared" si="8"/>
        <v>0</v>
      </c>
      <c r="K31" s="68">
        <f t="shared" si="8"/>
        <v>0</v>
      </c>
      <c r="L31" s="68">
        <f t="shared" si="8"/>
        <v>0</v>
      </c>
      <c r="M31" s="68">
        <f t="shared" si="8"/>
        <v>0</v>
      </c>
      <c r="N31" s="68">
        <f t="shared" si="8"/>
        <v>0</v>
      </c>
      <c r="O31" s="68">
        <f t="shared" si="8"/>
        <v>0</v>
      </c>
      <c r="P31" s="68">
        <f t="shared" si="8"/>
        <v>0</v>
      </c>
      <c r="Q31" s="68">
        <f t="shared" si="8"/>
        <v>0</v>
      </c>
      <c r="R31" s="68">
        <f>SUM(R32:R33)</f>
        <v>0</v>
      </c>
      <c r="S31" s="68">
        <f t="shared" si="8"/>
        <v>0</v>
      </c>
      <c r="T31" s="68">
        <f t="shared" si="8"/>
        <v>0</v>
      </c>
      <c r="U31" s="68">
        <f t="shared" si="8"/>
        <v>0</v>
      </c>
      <c r="V31" s="68">
        <f t="shared" si="8"/>
        <v>0</v>
      </c>
      <c r="W31" s="68">
        <f t="shared" si="8"/>
        <v>0</v>
      </c>
      <c r="X31" s="68">
        <f t="shared" si="8"/>
        <v>0</v>
      </c>
      <c r="Y31" s="68">
        <f t="shared" si="8"/>
        <v>0</v>
      </c>
      <c r="Z31" s="68">
        <f t="shared" si="8"/>
        <v>0</v>
      </c>
      <c r="AA31" s="68">
        <f t="shared" si="8"/>
        <v>0</v>
      </c>
      <c r="AB31" s="68">
        <f t="shared" si="8"/>
        <v>0</v>
      </c>
      <c r="AC31" s="68">
        <f t="shared" si="8"/>
        <v>0</v>
      </c>
      <c r="AD31" s="68">
        <f t="shared" si="8"/>
        <v>0</v>
      </c>
      <c r="AE31" s="68">
        <f t="shared" si="8"/>
        <v>0</v>
      </c>
      <c r="AF31" s="68">
        <f t="shared" si="8"/>
        <v>0</v>
      </c>
      <c r="AG31" s="68">
        <f t="shared" si="8"/>
        <v>0</v>
      </c>
    </row>
    <row r="32" spans="1:39" s="5" customFormat="1" x14ac:dyDescent="0.2">
      <c r="A32" s="125" t="s">
        <v>133</v>
      </c>
      <c r="B32" s="95">
        <f t="shared" si="2"/>
        <v>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I32" s="320"/>
      <c r="AJ32" s="320"/>
      <c r="AK32" s="320"/>
      <c r="AL32" s="320"/>
      <c r="AM32" s="320"/>
    </row>
    <row r="33" spans="1:39" s="5" customFormat="1" ht="13.5" thickBot="1" x14ac:dyDescent="0.25">
      <c r="A33" s="126" t="s">
        <v>134</v>
      </c>
      <c r="B33" s="89">
        <f t="shared" si="2"/>
        <v>0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I33" s="320"/>
      <c r="AJ33" s="320"/>
      <c r="AK33" s="320"/>
      <c r="AL33" s="320"/>
      <c r="AM33" s="320"/>
    </row>
    <row r="34" spans="1:39" s="5" customFormat="1" ht="13.5" customHeight="1" thickBot="1" x14ac:dyDescent="0.25">
      <c r="A34" s="109" t="s">
        <v>135</v>
      </c>
      <c r="B34" s="110">
        <f t="shared" si="2"/>
        <v>0</v>
      </c>
      <c r="C34" s="83">
        <f t="shared" ref="C34:AG34" si="9">SUM(C35:C36)</f>
        <v>0</v>
      </c>
      <c r="D34" s="83">
        <f t="shared" si="9"/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3">
        <f t="shared" si="9"/>
        <v>0</v>
      </c>
      <c r="J34" s="83">
        <f t="shared" si="9"/>
        <v>0</v>
      </c>
      <c r="K34" s="83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83">
        <f t="shared" si="9"/>
        <v>0</v>
      </c>
      <c r="P34" s="83">
        <f t="shared" si="9"/>
        <v>0</v>
      </c>
      <c r="Q34" s="83">
        <f t="shared" si="9"/>
        <v>0</v>
      </c>
      <c r="R34" s="83">
        <f>SUM(R35:R36)</f>
        <v>0</v>
      </c>
      <c r="S34" s="83">
        <f t="shared" si="9"/>
        <v>0</v>
      </c>
      <c r="T34" s="83">
        <f t="shared" si="9"/>
        <v>0</v>
      </c>
      <c r="U34" s="83">
        <f t="shared" si="9"/>
        <v>0</v>
      </c>
      <c r="V34" s="83">
        <f t="shared" si="9"/>
        <v>0</v>
      </c>
      <c r="W34" s="83">
        <f t="shared" si="9"/>
        <v>0</v>
      </c>
      <c r="X34" s="83">
        <f t="shared" si="9"/>
        <v>0</v>
      </c>
      <c r="Y34" s="83">
        <f t="shared" si="9"/>
        <v>0</v>
      </c>
      <c r="Z34" s="83">
        <f t="shared" si="9"/>
        <v>0</v>
      </c>
      <c r="AA34" s="83">
        <f t="shared" si="9"/>
        <v>0</v>
      </c>
      <c r="AB34" s="83">
        <f t="shared" si="9"/>
        <v>0</v>
      </c>
      <c r="AC34" s="83">
        <f t="shared" si="9"/>
        <v>0</v>
      </c>
      <c r="AD34" s="83">
        <f t="shared" si="9"/>
        <v>0</v>
      </c>
      <c r="AE34" s="83">
        <f t="shared" si="9"/>
        <v>0</v>
      </c>
      <c r="AF34" s="83">
        <f t="shared" si="9"/>
        <v>0</v>
      </c>
      <c r="AG34" s="83">
        <f t="shared" si="9"/>
        <v>0</v>
      </c>
      <c r="AJ34" s="299"/>
      <c r="AK34" s="299"/>
      <c r="AL34" s="299"/>
      <c r="AM34" s="299"/>
    </row>
    <row r="35" spans="1:39" s="5" customFormat="1" ht="13.5" customHeight="1" x14ac:dyDescent="0.2">
      <c r="A35" s="234" t="s">
        <v>113</v>
      </c>
      <c r="B35" s="114">
        <f>SUM(C35:DH35)</f>
        <v>0</v>
      </c>
      <c r="C35" s="113"/>
      <c r="D35" s="112"/>
      <c r="E35" s="113"/>
      <c r="F35" s="111"/>
      <c r="G35" s="113"/>
      <c r="H35" s="111"/>
      <c r="I35" s="113"/>
      <c r="J35" s="111"/>
      <c r="K35" s="113"/>
      <c r="L35" s="111"/>
      <c r="M35" s="113"/>
      <c r="N35" s="111"/>
      <c r="O35" s="113"/>
      <c r="P35" s="111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I35" s="298"/>
      <c r="AJ35" s="299"/>
      <c r="AK35" s="299"/>
      <c r="AL35" s="299"/>
      <c r="AM35" s="299"/>
    </row>
    <row r="36" spans="1:39" s="5" customFormat="1" ht="13.5" customHeight="1" x14ac:dyDescent="0.2">
      <c r="A36" s="235" t="s">
        <v>114</v>
      </c>
      <c r="B36" s="127">
        <f>SUM(C36:DH36)</f>
        <v>0</v>
      </c>
      <c r="C36" s="128"/>
      <c r="D36" s="129"/>
      <c r="E36" s="128"/>
      <c r="F36" s="130"/>
      <c r="G36" s="128"/>
      <c r="H36" s="130"/>
      <c r="I36" s="128"/>
      <c r="J36" s="130"/>
      <c r="K36" s="128"/>
      <c r="L36" s="130"/>
      <c r="M36" s="128"/>
      <c r="N36" s="130"/>
      <c r="O36" s="128"/>
      <c r="P36" s="130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I36" s="298"/>
      <c r="AJ36" s="299"/>
      <c r="AK36" s="299"/>
      <c r="AL36" s="299"/>
      <c r="AM36" s="299"/>
    </row>
    <row r="37" spans="1:39" s="78" customFormat="1" ht="7.5" customHeight="1" thickBot="1" x14ac:dyDescent="0.25">
      <c r="A37" s="122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I37" s="298"/>
      <c r="AJ37" s="299"/>
      <c r="AK37" s="299"/>
      <c r="AL37" s="299"/>
      <c r="AM37" s="299"/>
    </row>
    <row r="38" spans="1:39" s="5" customFormat="1" ht="24.75" thickBot="1" x14ac:dyDescent="0.25">
      <c r="A38" s="278" t="s">
        <v>115</v>
      </c>
      <c r="B38" s="311">
        <f>B28-B31-B34</f>
        <v>0</v>
      </c>
      <c r="C38" s="315" t="str">
        <f>IF((C28-C36)&gt;=C31," ","public funding too high")</f>
        <v xml:space="preserve"> </v>
      </c>
      <c r="D38" s="315" t="str">
        <f t="shared" ref="D38:AG38" si="10">IF((D28-D36)&gt;=D31," ","public funding too high")</f>
        <v xml:space="preserve"> </v>
      </c>
      <c r="E38" s="315" t="str">
        <f t="shared" si="10"/>
        <v xml:space="preserve"> </v>
      </c>
      <c r="F38" s="315" t="str">
        <f t="shared" si="10"/>
        <v xml:space="preserve"> </v>
      </c>
      <c r="G38" s="315" t="str">
        <f t="shared" si="10"/>
        <v xml:space="preserve"> </v>
      </c>
      <c r="H38" s="315" t="str">
        <f t="shared" si="10"/>
        <v xml:space="preserve"> </v>
      </c>
      <c r="I38" s="315" t="str">
        <f t="shared" si="10"/>
        <v xml:space="preserve"> </v>
      </c>
      <c r="J38" s="315" t="str">
        <f t="shared" si="10"/>
        <v xml:space="preserve"> </v>
      </c>
      <c r="K38" s="315" t="str">
        <f t="shared" si="10"/>
        <v xml:space="preserve"> </v>
      </c>
      <c r="L38" s="315" t="str">
        <f t="shared" si="10"/>
        <v xml:space="preserve"> </v>
      </c>
      <c r="M38" s="315" t="str">
        <f t="shared" si="10"/>
        <v xml:space="preserve"> </v>
      </c>
      <c r="N38" s="315" t="str">
        <f t="shared" si="10"/>
        <v xml:space="preserve"> </v>
      </c>
      <c r="O38" s="315" t="str">
        <f t="shared" si="10"/>
        <v xml:space="preserve"> </v>
      </c>
      <c r="P38" s="315" t="str">
        <f t="shared" si="10"/>
        <v xml:space="preserve"> </v>
      </c>
      <c r="Q38" s="315" t="str">
        <f t="shared" si="10"/>
        <v xml:space="preserve"> </v>
      </c>
      <c r="R38" s="315" t="str">
        <f t="shared" si="10"/>
        <v xml:space="preserve"> </v>
      </c>
      <c r="S38" s="315" t="str">
        <f t="shared" si="10"/>
        <v xml:space="preserve"> </v>
      </c>
      <c r="T38" s="315" t="str">
        <f t="shared" si="10"/>
        <v xml:space="preserve"> </v>
      </c>
      <c r="U38" s="315" t="str">
        <f t="shared" si="10"/>
        <v xml:space="preserve"> </v>
      </c>
      <c r="V38" s="315" t="str">
        <f t="shared" si="10"/>
        <v xml:space="preserve"> </v>
      </c>
      <c r="W38" s="315" t="str">
        <f t="shared" si="10"/>
        <v xml:space="preserve"> </v>
      </c>
      <c r="X38" s="315" t="str">
        <f t="shared" si="10"/>
        <v xml:space="preserve"> </v>
      </c>
      <c r="Y38" s="315" t="str">
        <f t="shared" si="10"/>
        <v xml:space="preserve"> </v>
      </c>
      <c r="Z38" s="315" t="str">
        <f t="shared" si="10"/>
        <v xml:space="preserve"> </v>
      </c>
      <c r="AA38" s="315" t="str">
        <f t="shared" si="10"/>
        <v xml:space="preserve"> </v>
      </c>
      <c r="AB38" s="315" t="str">
        <f t="shared" si="10"/>
        <v xml:space="preserve"> </v>
      </c>
      <c r="AC38" s="315" t="str">
        <f t="shared" si="10"/>
        <v xml:space="preserve"> </v>
      </c>
      <c r="AD38" s="315" t="str">
        <f t="shared" si="10"/>
        <v xml:space="preserve"> </v>
      </c>
      <c r="AE38" s="315" t="str">
        <f t="shared" si="10"/>
        <v xml:space="preserve"> </v>
      </c>
      <c r="AF38" s="315" t="str">
        <f t="shared" si="10"/>
        <v xml:space="preserve"> </v>
      </c>
      <c r="AG38" s="315" t="str">
        <f t="shared" si="10"/>
        <v xml:space="preserve"> </v>
      </c>
      <c r="AI38" s="323" t="s">
        <v>179</v>
      </c>
      <c r="AJ38" s="323"/>
      <c r="AK38" s="323"/>
      <c r="AL38" s="323"/>
      <c r="AM38" s="323"/>
    </row>
    <row r="39" spans="1:39" s="5" customFormat="1" x14ac:dyDescent="0.2">
      <c r="A39" s="257"/>
      <c r="B39" s="236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I39" s="298"/>
      <c r="AJ39" s="299"/>
      <c r="AK39" s="299"/>
      <c r="AL39" s="299"/>
      <c r="AM39" s="299"/>
    </row>
    <row r="40" spans="1:39" s="5" customFormat="1" x14ac:dyDescent="0.2">
      <c r="A40" s="257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I40" s="298"/>
      <c r="AJ40" s="299"/>
      <c r="AK40" s="299"/>
      <c r="AL40" s="299"/>
      <c r="AM40" s="299"/>
    </row>
    <row r="41" spans="1:39" ht="15" x14ac:dyDescent="0.25">
      <c r="A41" s="322" t="s">
        <v>117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123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I41" s="299"/>
      <c r="AJ41" s="299"/>
      <c r="AK41" s="299"/>
      <c r="AL41" s="299"/>
      <c r="AM41" s="299"/>
    </row>
    <row r="42" spans="1:39" ht="13.5" thickBot="1" x14ac:dyDescent="0.25">
      <c r="A42" s="8"/>
      <c r="B42" s="58"/>
      <c r="C42" s="37"/>
    </row>
    <row r="43" spans="1:39" ht="26.25" customHeight="1" thickBot="1" x14ac:dyDescent="0.25">
      <c r="A43" s="239" t="s">
        <v>171</v>
      </c>
      <c r="B43" s="240" t="s">
        <v>76</v>
      </c>
      <c r="C43" s="241" t="str">
        <f>CONCATENATE("Costs
",C17)</f>
        <v>Costs
Partner A</v>
      </c>
      <c r="D43" s="242" t="str">
        <f t="shared" ref="D43:AG43" si="11">CONCATENATE("Costs
",D17)</f>
        <v>Costs
Partner B</v>
      </c>
      <c r="E43" s="242" t="str">
        <f t="shared" si="11"/>
        <v>Costs
Partner C</v>
      </c>
      <c r="F43" s="242" t="str">
        <f t="shared" si="11"/>
        <v>Costs
Partner D</v>
      </c>
      <c r="G43" s="242" t="str">
        <f t="shared" si="11"/>
        <v>Costs
Partner E</v>
      </c>
      <c r="H43" s="242" t="str">
        <f t="shared" si="11"/>
        <v>Costs
Partner F</v>
      </c>
      <c r="I43" s="242" t="str">
        <f t="shared" si="11"/>
        <v>Costs
Partner G</v>
      </c>
      <c r="J43" s="242" t="str">
        <f t="shared" si="11"/>
        <v>Costs
Partner H</v>
      </c>
      <c r="K43" s="242" t="str">
        <f t="shared" si="11"/>
        <v>Costs
Partner I</v>
      </c>
      <c r="L43" s="242" t="str">
        <f t="shared" si="11"/>
        <v>Costs
Partner J</v>
      </c>
      <c r="M43" s="242" t="str">
        <f t="shared" si="11"/>
        <v>Costs
Partner K</v>
      </c>
      <c r="N43" s="242" t="str">
        <f t="shared" si="11"/>
        <v>Costs
Partner L</v>
      </c>
      <c r="O43" s="242" t="str">
        <f t="shared" si="11"/>
        <v>Costs
Partner M</v>
      </c>
      <c r="P43" s="242" t="str">
        <f t="shared" si="11"/>
        <v>Costs
Partner N</v>
      </c>
      <c r="Q43" s="242" t="str">
        <f t="shared" si="11"/>
        <v>Costs
Partner O</v>
      </c>
      <c r="R43" s="242" t="str">
        <f t="shared" si="11"/>
        <v>Costs
Partner P</v>
      </c>
      <c r="S43" s="242" t="str">
        <f t="shared" si="11"/>
        <v>Costs
Partner Q</v>
      </c>
      <c r="T43" s="242" t="str">
        <f t="shared" si="11"/>
        <v>Costs
Partner R</v>
      </c>
      <c r="U43" s="242" t="str">
        <f t="shared" si="11"/>
        <v>Costs
Partner S</v>
      </c>
      <c r="V43" s="242" t="str">
        <f t="shared" si="11"/>
        <v>Costs
Partner T</v>
      </c>
      <c r="W43" s="242" t="str">
        <f t="shared" si="11"/>
        <v>Costs
Partner U</v>
      </c>
      <c r="X43" s="242" t="str">
        <f t="shared" si="11"/>
        <v>Costs
Partner V</v>
      </c>
      <c r="Y43" s="242" t="str">
        <f t="shared" si="11"/>
        <v>Costs
Partner W</v>
      </c>
      <c r="Z43" s="242" t="str">
        <f t="shared" si="11"/>
        <v>Costs
Partner X</v>
      </c>
      <c r="AA43" s="242" t="str">
        <f t="shared" si="11"/>
        <v>Costs
Partner Y</v>
      </c>
      <c r="AB43" s="242" t="str">
        <f t="shared" si="11"/>
        <v>Costs
Partner Z</v>
      </c>
      <c r="AC43" s="242" t="str">
        <f t="shared" si="11"/>
        <v>Costs
Partner AA</v>
      </c>
      <c r="AD43" s="242" t="str">
        <f t="shared" si="11"/>
        <v>Costs
Partner AB</v>
      </c>
      <c r="AE43" s="242" t="str">
        <f t="shared" si="11"/>
        <v>Costs
Partner AC</v>
      </c>
      <c r="AF43" s="242" t="str">
        <f t="shared" si="11"/>
        <v>Costs
Partner AD</v>
      </c>
      <c r="AG43" s="242" t="str">
        <f t="shared" si="11"/>
        <v>Costs
Partner AE</v>
      </c>
    </row>
    <row r="44" spans="1:39" ht="14.25" x14ac:dyDescent="0.2">
      <c r="A44" s="243" t="s">
        <v>118</v>
      </c>
      <c r="B44" s="244">
        <f t="shared" ref="B44:B50" si="12">SUM(C44:DC44)</f>
        <v>0</v>
      </c>
      <c r="C44" s="245"/>
      <c r="D44" s="246"/>
      <c r="E44" s="246"/>
      <c r="F44" s="246"/>
      <c r="G44" s="246"/>
      <c r="H44" s="245"/>
      <c r="I44" s="246"/>
      <c r="J44" s="246"/>
      <c r="K44" s="246"/>
      <c r="L44" s="246"/>
      <c r="M44" s="246"/>
      <c r="N44" s="246"/>
      <c r="O44" s="246"/>
      <c r="P44" s="246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</row>
    <row r="45" spans="1:39" ht="14.25" x14ac:dyDescent="0.2">
      <c r="A45" s="243" t="s">
        <v>119</v>
      </c>
      <c r="B45" s="244">
        <f t="shared" si="12"/>
        <v>0</v>
      </c>
      <c r="C45" s="245"/>
      <c r="D45" s="246"/>
      <c r="E45" s="246"/>
      <c r="F45" s="246"/>
      <c r="G45" s="246"/>
      <c r="H45" s="245"/>
      <c r="I45" s="246"/>
      <c r="J45" s="246"/>
      <c r="K45" s="246"/>
      <c r="L45" s="246"/>
      <c r="M45" s="246"/>
      <c r="N45" s="246"/>
      <c r="O45" s="246"/>
      <c r="P45" s="246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</row>
    <row r="46" spans="1:39" ht="14.25" x14ac:dyDescent="0.2">
      <c r="A46" s="243" t="s">
        <v>120</v>
      </c>
      <c r="B46" s="244">
        <f t="shared" si="12"/>
        <v>0</v>
      </c>
      <c r="C46" s="245"/>
      <c r="D46" s="246"/>
      <c r="E46" s="246"/>
      <c r="F46" s="246"/>
      <c r="G46" s="246"/>
      <c r="H46" s="245"/>
      <c r="I46" s="246"/>
      <c r="J46" s="246"/>
      <c r="K46" s="246"/>
      <c r="L46" s="246"/>
      <c r="M46" s="246"/>
      <c r="N46" s="246"/>
      <c r="O46" s="246"/>
      <c r="P46" s="246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</row>
    <row r="47" spans="1:39" ht="14.25" x14ac:dyDescent="0.2">
      <c r="A47" s="243" t="s">
        <v>93</v>
      </c>
      <c r="B47" s="244">
        <f t="shared" si="12"/>
        <v>0</v>
      </c>
      <c r="C47" s="245"/>
      <c r="D47" s="246"/>
      <c r="E47" s="246"/>
      <c r="F47" s="246"/>
      <c r="G47" s="246"/>
      <c r="H47" s="245"/>
      <c r="I47" s="246"/>
      <c r="J47" s="246"/>
      <c r="K47" s="246"/>
      <c r="L47" s="246"/>
      <c r="M47" s="246"/>
      <c r="N47" s="246"/>
      <c r="O47" s="246"/>
      <c r="P47" s="246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</row>
    <row r="48" spans="1:39" ht="14.25" x14ac:dyDescent="0.2">
      <c r="A48" s="243" t="s">
        <v>93</v>
      </c>
      <c r="B48" s="244">
        <f t="shared" si="12"/>
        <v>0</v>
      </c>
      <c r="C48" s="245"/>
      <c r="D48" s="246"/>
      <c r="E48" s="246"/>
      <c r="F48" s="246"/>
      <c r="G48" s="246"/>
      <c r="H48" s="245"/>
      <c r="I48" s="246"/>
      <c r="J48" s="246"/>
      <c r="K48" s="246"/>
      <c r="L48" s="246"/>
      <c r="M48" s="246"/>
      <c r="N48" s="246"/>
      <c r="O48" s="246"/>
      <c r="P48" s="246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</row>
    <row r="49" spans="1:61" ht="14.25" x14ac:dyDescent="0.2">
      <c r="A49" s="243" t="s">
        <v>93</v>
      </c>
      <c r="B49" s="244">
        <f t="shared" si="12"/>
        <v>0</v>
      </c>
      <c r="C49" s="245"/>
      <c r="D49" s="246"/>
      <c r="E49" s="246"/>
      <c r="F49" s="246"/>
      <c r="G49" s="246"/>
      <c r="H49" s="245"/>
      <c r="I49" s="246"/>
      <c r="J49" s="246"/>
      <c r="K49" s="246"/>
      <c r="L49" s="246"/>
      <c r="M49" s="246"/>
      <c r="N49" s="246"/>
      <c r="O49" s="246"/>
      <c r="P49" s="246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</row>
    <row r="50" spans="1:61" ht="14.25" x14ac:dyDescent="0.2">
      <c r="A50" s="243" t="s">
        <v>93</v>
      </c>
      <c r="B50" s="244">
        <f t="shared" si="12"/>
        <v>0</v>
      </c>
      <c r="C50" s="245"/>
      <c r="D50" s="246"/>
      <c r="E50" s="246"/>
      <c r="F50" s="246"/>
      <c r="G50" s="246"/>
      <c r="H50" s="245"/>
      <c r="I50" s="246"/>
      <c r="J50" s="246"/>
      <c r="K50" s="246"/>
      <c r="L50" s="246"/>
      <c r="M50" s="246"/>
      <c r="N50" s="246"/>
      <c r="O50" s="246"/>
      <c r="P50" s="246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</row>
    <row r="51" spans="1:61" ht="14.25" x14ac:dyDescent="0.2">
      <c r="A51" s="243" t="s">
        <v>93</v>
      </c>
      <c r="B51" s="244">
        <f>SUM(C51:DC51)</f>
        <v>0</v>
      </c>
      <c r="C51" s="245"/>
      <c r="D51" s="246"/>
      <c r="E51" s="246"/>
      <c r="F51" s="246"/>
      <c r="G51" s="246"/>
      <c r="H51" s="245"/>
      <c r="I51" s="246"/>
      <c r="J51" s="246"/>
      <c r="K51" s="246"/>
      <c r="L51" s="246"/>
      <c r="M51" s="246"/>
      <c r="N51" s="246"/>
      <c r="O51" s="246"/>
      <c r="P51" s="246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</row>
    <row r="52" spans="1:61" ht="14.25" x14ac:dyDescent="0.2">
      <c r="A52" s="243" t="s">
        <v>93</v>
      </c>
      <c r="B52" s="44">
        <f t="shared" ref="B52:B58" si="13">SUM(C52:DC52)</f>
        <v>0</v>
      </c>
      <c r="C52" s="247"/>
      <c r="D52" s="248"/>
      <c r="E52" s="248"/>
      <c r="F52" s="248"/>
      <c r="G52" s="248"/>
      <c r="H52" s="247"/>
      <c r="I52" s="248"/>
      <c r="J52" s="248"/>
      <c r="K52" s="248"/>
      <c r="L52" s="248"/>
      <c r="M52" s="248"/>
      <c r="N52" s="248"/>
      <c r="O52" s="248"/>
      <c r="P52" s="248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</row>
    <row r="53" spans="1:61" ht="14.25" x14ac:dyDescent="0.2">
      <c r="A53" s="243" t="s">
        <v>93</v>
      </c>
      <c r="B53" s="44">
        <f t="shared" si="13"/>
        <v>0</v>
      </c>
      <c r="C53" s="247"/>
      <c r="D53" s="248"/>
      <c r="E53" s="248"/>
      <c r="F53" s="248"/>
      <c r="G53" s="248"/>
      <c r="H53" s="247"/>
      <c r="I53" s="248"/>
      <c r="J53" s="248"/>
      <c r="K53" s="248"/>
      <c r="L53" s="248"/>
      <c r="M53" s="248"/>
      <c r="N53" s="248"/>
      <c r="O53" s="248"/>
      <c r="P53" s="248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</row>
    <row r="54" spans="1:61" ht="14.25" x14ac:dyDescent="0.2">
      <c r="A54" s="243" t="s">
        <v>93</v>
      </c>
      <c r="B54" s="44">
        <f t="shared" si="13"/>
        <v>0</v>
      </c>
      <c r="C54" s="247"/>
      <c r="D54" s="248"/>
      <c r="E54" s="248"/>
      <c r="F54" s="248"/>
      <c r="G54" s="248"/>
      <c r="H54" s="247"/>
      <c r="I54" s="248"/>
      <c r="J54" s="248"/>
      <c r="K54" s="248"/>
      <c r="L54" s="248"/>
      <c r="M54" s="248"/>
      <c r="N54" s="248"/>
      <c r="O54" s="248"/>
      <c r="P54" s="248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</row>
    <row r="55" spans="1:61" ht="14.25" x14ac:dyDescent="0.2">
      <c r="A55" s="243" t="s">
        <v>93</v>
      </c>
      <c r="B55" s="44">
        <f t="shared" si="13"/>
        <v>0</v>
      </c>
      <c r="C55" s="247"/>
      <c r="D55" s="248"/>
      <c r="E55" s="248"/>
      <c r="F55" s="248"/>
      <c r="G55" s="248"/>
      <c r="H55" s="247"/>
      <c r="I55" s="248"/>
      <c r="J55" s="248"/>
      <c r="K55" s="248"/>
      <c r="L55" s="248"/>
      <c r="M55" s="248"/>
      <c r="N55" s="248"/>
      <c r="O55" s="248"/>
      <c r="P55" s="248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72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</row>
    <row r="56" spans="1:61" ht="14.25" x14ac:dyDescent="0.2">
      <c r="A56" s="243" t="s">
        <v>93</v>
      </c>
      <c r="B56" s="44">
        <f t="shared" si="13"/>
        <v>0</v>
      </c>
      <c r="C56" s="247"/>
      <c r="D56" s="248"/>
      <c r="E56" s="248"/>
      <c r="F56" s="248"/>
      <c r="G56" s="248"/>
      <c r="H56" s="247"/>
      <c r="I56" s="248"/>
      <c r="J56" s="248"/>
      <c r="K56" s="248"/>
      <c r="L56" s="248"/>
      <c r="M56" s="248"/>
      <c r="N56" s="248"/>
      <c r="O56" s="248"/>
      <c r="P56" s="248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72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</row>
    <row r="57" spans="1:61" ht="15" thickBot="1" x14ac:dyDescent="0.25">
      <c r="A57" s="249" t="s">
        <v>93</v>
      </c>
      <c r="B57" s="250">
        <f t="shared" si="13"/>
        <v>0</v>
      </c>
      <c r="C57" s="251"/>
      <c r="D57" s="252"/>
      <c r="E57" s="252"/>
      <c r="F57" s="252"/>
      <c r="G57" s="252"/>
      <c r="H57" s="251"/>
      <c r="I57" s="252"/>
      <c r="J57" s="252"/>
      <c r="K57" s="252"/>
      <c r="L57" s="252"/>
      <c r="M57" s="252"/>
      <c r="N57" s="252"/>
      <c r="O57" s="252"/>
      <c r="P57" s="252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73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</row>
    <row r="58" spans="1:61" ht="15.75" thickBot="1" x14ac:dyDescent="0.3">
      <c r="A58" s="253" t="s">
        <v>121</v>
      </c>
      <c r="B58" s="254">
        <f t="shared" si="13"/>
        <v>0</v>
      </c>
      <c r="C58" s="255">
        <f t="shared" ref="C58:AG58" si="14">SUM(C44:C57)</f>
        <v>0</v>
      </c>
      <c r="D58" s="255">
        <f t="shared" si="14"/>
        <v>0</v>
      </c>
      <c r="E58" s="255">
        <f t="shared" si="14"/>
        <v>0</v>
      </c>
      <c r="F58" s="255">
        <f t="shared" si="14"/>
        <v>0</v>
      </c>
      <c r="G58" s="255">
        <f t="shared" si="14"/>
        <v>0</v>
      </c>
      <c r="H58" s="255">
        <f t="shared" si="14"/>
        <v>0</v>
      </c>
      <c r="I58" s="255">
        <f t="shared" si="14"/>
        <v>0</v>
      </c>
      <c r="J58" s="255">
        <f t="shared" si="14"/>
        <v>0</v>
      </c>
      <c r="K58" s="255">
        <f t="shared" si="14"/>
        <v>0</v>
      </c>
      <c r="L58" s="255">
        <f t="shared" si="14"/>
        <v>0</v>
      </c>
      <c r="M58" s="255">
        <f t="shared" si="14"/>
        <v>0</v>
      </c>
      <c r="N58" s="255">
        <f t="shared" si="14"/>
        <v>0</v>
      </c>
      <c r="O58" s="255">
        <f t="shared" si="14"/>
        <v>0</v>
      </c>
      <c r="P58" s="255">
        <f t="shared" si="14"/>
        <v>0</v>
      </c>
      <c r="Q58" s="255">
        <f t="shared" si="14"/>
        <v>0</v>
      </c>
      <c r="R58" s="255">
        <f t="shared" si="14"/>
        <v>0</v>
      </c>
      <c r="S58" s="255">
        <f t="shared" si="14"/>
        <v>0</v>
      </c>
      <c r="T58" s="255">
        <f t="shared" si="14"/>
        <v>0</v>
      </c>
      <c r="U58" s="255">
        <f t="shared" si="14"/>
        <v>0</v>
      </c>
      <c r="V58" s="255">
        <f t="shared" si="14"/>
        <v>0</v>
      </c>
      <c r="W58" s="255">
        <f t="shared" si="14"/>
        <v>0</v>
      </c>
      <c r="X58" s="255">
        <f t="shared" si="14"/>
        <v>0</v>
      </c>
      <c r="Y58" s="255">
        <f t="shared" si="14"/>
        <v>0</v>
      </c>
      <c r="Z58" s="255">
        <f t="shared" si="14"/>
        <v>0</v>
      </c>
      <c r="AA58" s="255">
        <f t="shared" si="14"/>
        <v>0</v>
      </c>
      <c r="AB58" s="255">
        <f t="shared" si="14"/>
        <v>0</v>
      </c>
      <c r="AC58" s="255">
        <f t="shared" si="14"/>
        <v>0</v>
      </c>
      <c r="AD58" s="255">
        <f t="shared" si="14"/>
        <v>0</v>
      </c>
      <c r="AE58" s="255">
        <f t="shared" si="14"/>
        <v>0</v>
      </c>
      <c r="AF58" s="255">
        <f t="shared" si="14"/>
        <v>0</v>
      </c>
      <c r="AG58" s="274">
        <f t="shared" si="14"/>
        <v>0</v>
      </c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</row>
    <row r="59" spans="1:61" ht="13.5" thickBot="1" x14ac:dyDescent="0.25">
      <c r="A59" s="63"/>
      <c r="B59" s="65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61" ht="25.5" customHeight="1" thickBot="1" x14ac:dyDescent="0.25">
      <c r="A60" s="92" t="s">
        <v>122</v>
      </c>
      <c r="B60" s="256">
        <f t="shared" ref="B60:AG60" si="15">B58-B28</f>
        <v>0</v>
      </c>
      <c r="C60" s="256">
        <f t="shared" si="15"/>
        <v>0</v>
      </c>
      <c r="D60" s="256">
        <f t="shared" si="15"/>
        <v>0</v>
      </c>
      <c r="E60" s="256">
        <f t="shared" si="15"/>
        <v>0</v>
      </c>
      <c r="F60" s="256">
        <f t="shared" si="15"/>
        <v>0</v>
      </c>
      <c r="G60" s="256">
        <f t="shared" si="15"/>
        <v>0</v>
      </c>
      <c r="H60" s="256">
        <f t="shared" si="15"/>
        <v>0</v>
      </c>
      <c r="I60" s="256">
        <f t="shared" si="15"/>
        <v>0</v>
      </c>
      <c r="J60" s="256">
        <f t="shared" si="15"/>
        <v>0</v>
      </c>
      <c r="K60" s="256">
        <f t="shared" si="15"/>
        <v>0</v>
      </c>
      <c r="L60" s="256">
        <f t="shared" si="15"/>
        <v>0</v>
      </c>
      <c r="M60" s="256">
        <f t="shared" si="15"/>
        <v>0</v>
      </c>
      <c r="N60" s="256">
        <f t="shared" si="15"/>
        <v>0</v>
      </c>
      <c r="O60" s="256">
        <f t="shared" si="15"/>
        <v>0</v>
      </c>
      <c r="P60" s="256">
        <f t="shared" si="15"/>
        <v>0</v>
      </c>
      <c r="Q60" s="256">
        <f t="shared" si="15"/>
        <v>0</v>
      </c>
      <c r="R60" s="256">
        <f>R58-R28</f>
        <v>0</v>
      </c>
      <c r="S60" s="256">
        <f t="shared" si="15"/>
        <v>0</v>
      </c>
      <c r="T60" s="256">
        <f t="shared" si="15"/>
        <v>0</v>
      </c>
      <c r="U60" s="256">
        <f t="shared" si="15"/>
        <v>0</v>
      </c>
      <c r="V60" s="256">
        <f t="shared" si="15"/>
        <v>0</v>
      </c>
      <c r="W60" s="256">
        <f t="shared" si="15"/>
        <v>0</v>
      </c>
      <c r="X60" s="256">
        <f t="shared" si="15"/>
        <v>0</v>
      </c>
      <c r="Y60" s="256">
        <f t="shared" si="15"/>
        <v>0</v>
      </c>
      <c r="Z60" s="256">
        <f t="shared" si="15"/>
        <v>0</v>
      </c>
      <c r="AA60" s="256">
        <f t="shared" si="15"/>
        <v>0</v>
      </c>
      <c r="AB60" s="256">
        <f t="shared" si="15"/>
        <v>0</v>
      </c>
      <c r="AC60" s="256">
        <f t="shared" si="15"/>
        <v>0</v>
      </c>
      <c r="AD60" s="256">
        <f t="shared" si="15"/>
        <v>0</v>
      </c>
      <c r="AE60" s="256">
        <f t="shared" si="15"/>
        <v>0</v>
      </c>
      <c r="AF60" s="256">
        <f t="shared" si="15"/>
        <v>0</v>
      </c>
      <c r="AG60" s="256">
        <f t="shared" si="15"/>
        <v>0</v>
      </c>
    </row>
    <row r="61" spans="1:61" x14ac:dyDescent="0.2">
      <c r="A61" s="37"/>
      <c r="B61" s="37"/>
      <c r="C61" s="37"/>
    </row>
    <row r="62" spans="1:61" x14ac:dyDescent="0.2">
      <c r="A62" s="55"/>
      <c r="B62" s="56"/>
      <c r="C62" s="37"/>
    </row>
    <row r="63" spans="1:61" x14ac:dyDescent="0.2">
      <c r="A63" s="8"/>
      <c r="B63" s="58"/>
      <c r="C63" s="37"/>
    </row>
    <row r="64" spans="1:61" x14ac:dyDescent="0.2">
      <c r="A64" s="8"/>
      <c r="B64" s="58"/>
      <c r="C64" s="37"/>
    </row>
    <row r="65" spans="1:3" x14ac:dyDescent="0.2">
      <c r="A65" s="59"/>
      <c r="B65" s="60"/>
      <c r="C65" s="37"/>
    </row>
    <row r="66" spans="1:3" x14ac:dyDescent="0.2">
      <c r="A66" s="59"/>
      <c r="B66" s="60"/>
      <c r="C66" s="37"/>
    </row>
    <row r="67" spans="1:3" x14ac:dyDescent="0.2">
      <c r="A67" s="59"/>
      <c r="B67" s="60"/>
      <c r="C67" s="37"/>
    </row>
    <row r="68" spans="1:3" x14ac:dyDescent="0.2">
      <c r="A68" s="59"/>
      <c r="B68" s="60"/>
      <c r="C68" s="37"/>
    </row>
    <row r="69" spans="1:3" x14ac:dyDescent="0.2">
      <c r="A69" s="8"/>
      <c r="B69" s="58"/>
      <c r="C69" s="61"/>
    </row>
    <row r="70" spans="1:3" ht="4.5" customHeight="1" x14ac:dyDescent="0.2">
      <c r="A70" s="8"/>
      <c r="B70" s="58"/>
      <c r="C70" s="37"/>
    </row>
    <row r="71" spans="1:3" x14ac:dyDescent="0.2">
      <c r="A71" s="62"/>
      <c r="B71" s="58"/>
      <c r="C71" s="37"/>
    </row>
    <row r="72" spans="1:3" x14ac:dyDescent="0.2">
      <c r="A72" s="63"/>
      <c r="B72" s="60"/>
      <c r="C72" s="37"/>
    </row>
    <row r="73" spans="1:3" x14ac:dyDescent="0.2">
      <c r="A73" s="63"/>
      <c r="B73" s="60"/>
      <c r="C73" s="37"/>
    </row>
    <row r="74" spans="1:3" x14ac:dyDescent="0.2">
      <c r="A74" s="62"/>
      <c r="B74" s="58"/>
      <c r="C74" s="61"/>
    </row>
    <row r="75" spans="1:3" x14ac:dyDescent="0.2">
      <c r="A75" s="37"/>
      <c r="B75" s="37"/>
      <c r="C75" s="37"/>
    </row>
    <row r="76" spans="1:3" x14ac:dyDescent="0.2">
      <c r="A76" s="37"/>
      <c r="B76" s="37"/>
      <c r="C76" s="37"/>
    </row>
    <row r="77" spans="1:3" x14ac:dyDescent="0.2">
      <c r="A77" s="55"/>
      <c r="B77" s="56"/>
      <c r="C77" s="37"/>
    </row>
    <row r="78" spans="1:3" x14ac:dyDescent="0.2">
      <c r="A78" s="8"/>
      <c r="B78" s="58"/>
      <c r="C78" s="37"/>
    </row>
    <row r="79" spans="1:3" x14ac:dyDescent="0.2">
      <c r="A79" s="8"/>
      <c r="B79" s="58"/>
      <c r="C79" s="37"/>
    </row>
    <row r="80" spans="1:3" x14ac:dyDescent="0.2">
      <c r="A80" s="59"/>
      <c r="B80" s="60"/>
      <c r="C80" s="37"/>
    </row>
    <row r="81" spans="1:3" x14ac:dyDescent="0.2">
      <c r="A81" s="59"/>
      <c r="B81" s="60"/>
      <c r="C81" s="37"/>
    </row>
    <row r="82" spans="1:3" x14ac:dyDescent="0.2">
      <c r="A82" s="59"/>
      <c r="B82" s="60"/>
      <c r="C82" s="37"/>
    </row>
    <row r="83" spans="1:3" x14ac:dyDescent="0.2">
      <c r="A83" s="59"/>
      <c r="B83" s="60"/>
      <c r="C83" s="37"/>
    </row>
    <row r="84" spans="1:3" x14ac:dyDescent="0.2">
      <c r="A84" s="8"/>
      <c r="B84" s="58"/>
      <c r="C84" s="61"/>
    </row>
    <row r="85" spans="1:3" ht="4.5" customHeight="1" x14ac:dyDescent="0.2">
      <c r="A85" s="8"/>
      <c r="B85" s="58"/>
      <c r="C85" s="37"/>
    </row>
    <row r="86" spans="1:3" x14ac:dyDescent="0.2">
      <c r="A86" s="62"/>
      <c r="B86" s="58"/>
      <c r="C86" s="37"/>
    </row>
    <row r="87" spans="1:3" x14ac:dyDescent="0.2">
      <c r="A87" s="63"/>
      <c r="B87" s="60"/>
      <c r="C87" s="37"/>
    </row>
    <row r="88" spans="1:3" x14ac:dyDescent="0.2">
      <c r="A88" s="63"/>
      <c r="B88" s="60"/>
      <c r="C88" s="37"/>
    </row>
    <row r="89" spans="1:3" x14ac:dyDescent="0.2">
      <c r="A89" s="62"/>
      <c r="B89" s="58"/>
      <c r="C89" s="61"/>
    </row>
    <row r="90" spans="1:3" x14ac:dyDescent="0.2">
      <c r="A90" s="37"/>
      <c r="B90" s="37"/>
      <c r="C90" s="37"/>
    </row>
    <row r="91" spans="1:3" x14ac:dyDescent="0.2">
      <c r="A91" s="37"/>
      <c r="B91" s="37"/>
      <c r="C91" s="37"/>
    </row>
    <row r="92" spans="1:3" x14ac:dyDescent="0.2">
      <c r="A92" s="55"/>
      <c r="B92" s="56"/>
      <c r="C92" s="37"/>
    </row>
    <row r="93" spans="1:3" x14ac:dyDescent="0.2">
      <c r="A93" s="8"/>
      <c r="B93" s="58"/>
      <c r="C93" s="37"/>
    </row>
    <row r="94" spans="1:3" x14ac:dyDescent="0.2">
      <c r="A94" s="8"/>
      <c r="B94" s="58"/>
      <c r="C94" s="37"/>
    </row>
    <row r="95" spans="1:3" x14ac:dyDescent="0.2">
      <c r="A95" s="59"/>
      <c r="B95" s="60"/>
      <c r="C95" s="37"/>
    </row>
    <row r="96" spans="1:3" x14ac:dyDescent="0.2">
      <c r="A96" s="59"/>
      <c r="B96" s="60"/>
      <c r="C96" s="37"/>
    </row>
    <row r="97" spans="1:3" x14ac:dyDescent="0.2">
      <c r="A97" s="59"/>
      <c r="B97" s="60"/>
      <c r="C97" s="37"/>
    </row>
    <row r="98" spans="1:3" x14ac:dyDescent="0.2">
      <c r="A98" s="59"/>
      <c r="B98" s="60"/>
      <c r="C98" s="37"/>
    </row>
    <row r="99" spans="1:3" x14ac:dyDescent="0.2">
      <c r="A99" s="8"/>
      <c r="B99" s="58"/>
      <c r="C99" s="61"/>
    </row>
    <row r="100" spans="1:3" ht="5.25" customHeight="1" x14ac:dyDescent="0.2">
      <c r="A100" s="8"/>
      <c r="B100" s="58"/>
      <c r="C100" s="37"/>
    </row>
    <row r="101" spans="1:3" x14ac:dyDescent="0.2">
      <c r="A101" s="62"/>
      <c r="B101" s="58"/>
      <c r="C101" s="37"/>
    </row>
    <row r="102" spans="1:3" x14ac:dyDescent="0.2">
      <c r="A102" s="63"/>
      <c r="B102" s="60"/>
      <c r="C102" s="37"/>
    </row>
    <row r="103" spans="1:3" x14ac:dyDescent="0.2">
      <c r="A103" s="63"/>
      <c r="B103" s="60"/>
      <c r="C103" s="37"/>
    </row>
    <row r="104" spans="1:3" x14ac:dyDescent="0.2">
      <c r="A104" s="62"/>
      <c r="B104" s="58"/>
      <c r="C104" s="61"/>
    </row>
    <row r="105" spans="1:3" x14ac:dyDescent="0.2">
      <c r="A105" s="37"/>
      <c r="B105" s="37"/>
      <c r="C105" s="37"/>
    </row>
    <row r="106" spans="1:3" x14ac:dyDescent="0.2">
      <c r="A106" s="37"/>
      <c r="B106" s="37"/>
      <c r="C106" s="37"/>
    </row>
    <row r="107" spans="1:3" x14ac:dyDescent="0.2">
      <c r="A107" s="55"/>
      <c r="B107" s="56"/>
      <c r="C107" s="37"/>
    </row>
    <row r="108" spans="1:3" x14ac:dyDescent="0.2">
      <c r="A108" s="8"/>
      <c r="B108" s="58"/>
      <c r="C108" s="37"/>
    </row>
    <row r="109" spans="1:3" x14ac:dyDescent="0.2">
      <c r="A109" s="8"/>
      <c r="B109" s="58"/>
      <c r="C109" s="37"/>
    </row>
    <row r="110" spans="1:3" x14ac:dyDescent="0.2">
      <c r="A110" s="59"/>
      <c r="B110" s="60"/>
      <c r="C110" s="37"/>
    </row>
    <row r="111" spans="1:3" x14ac:dyDescent="0.2">
      <c r="A111" s="59"/>
      <c r="B111" s="60"/>
      <c r="C111" s="37"/>
    </row>
    <row r="112" spans="1:3" x14ac:dyDescent="0.2">
      <c r="A112" s="59"/>
      <c r="B112" s="60"/>
      <c r="C112" s="37"/>
    </row>
    <row r="113" spans="1:3" x14ac:dyDescent="0.2">
      <c r="A113" s="59"/>
      <c r="B113" s="60"/>
      <c r="C113" s="37"/>
    </row>
    <row r="114" spans="1:3" x14ac:dyDescent="0.2">
      <c r="A114" s="8"/>
      <c r="B114" s="58"/>
      <c r="C114" s="61"/>
    </row>
    <row r="115" spans="1:3" ht="3.75" customHeight="1" x14ac:dyDescent="0.2">
      <c r="A115" s="8"/>
      <c r="B115" s="58"/>
      <c r="C115" s="37"/>
    </row>
    <row r="116" spans="1:3" x14ac:dyDescent="0.2">
      <c r="A116" s="62"/>
      <c r="B116" s="58"/>
      <c r="C116" s="37"/>
    </row>
    <row r="117" spans="1:3" x14ac:dyDescent="0.2">
      <c r="A117" s="63"/>
      <c r="B117" s="60"/>
      <c r="C117" s="37"/>
    </row>
    <row r="118" spans="1:3" x14ac:dyDescent="0.2">
      <c r="A118" s="63"/>
      <c r="B118" s="60"/>
      <c r="C118" s="37"/>
    </row>
    <row r="119" spans="1:3" x14ac:dyDescent="0.2">
      <c r="A119" s="62"/>
      <c r="B119" s="58"/>
      <c r="C119" s="61"/>
    </row>
    <row r="120" spans="1:3" x14ac:dyDescent="0.2">
      <c r="A120" s="37"/>
      <c r="B120" s="37"/>
      <c r="C120" s="37"/>
    </row>
    <row r="121" spans="1:3" x14ac:dyDescent="0.2">
      <c r="A121" s="37"/>
      <c r="B121" s="37"/>
      <c r="C121" s="37"/>
    </row>
    <row r="122" spans="1:3" x14ac:dyDescent="0.2">
      <c r="A122" s="55"/>
      <c r="B122" s="56"/>
      <c r="C122" s="37"/>
    </row>
    <row r="123" spans="1:3" x14ac:dyDescent="0.2">
      <c r="A123" s="8"/>
      <c r="B123" s="58"/>
      <c r="C123" s="37"/>
    </row>
    <row r="124" spans="1:3" x14ac:dyDescent="0.2">
      <c r="A124" s="8"/>
      <c r="B124" s="58"/>
      <c r="C124" s="37"/>
    </row>
    <row r="125" spans="1:3" x14ac:dyDescent="0.2">
      <c r="A125" s="59"/>
      <c r="B125" s="60"/>
      <c r="C125" s="37"/>
    </row>
    <row r="126" spans="1:3" x14ac:dyDescent="0.2">
      <c r="A126" s="59"/>
      <c r="B126" s="60"/>
      <c r="C126" s="37"/>
    </row>
    <row r="127" spans="1:3" x14ac:dyDescent="0.2">
      <c r="A127" s="59"/>
      <c r="B127" s="60"/>
      <c r="C127" s="37"/>
    </row>
    <row r="128" spans="1:3" x14ac:dyDescent="0.2">
      <c r="A128" s="59"/>
      <c r="B128" s="60"/>
      <c r="C128" s="37"/>
    </row>
    <row r="129" spans="1:3" x14ac:dyDescent="0.2">
      <c r="A129" s="8"/>
      <c r="B129" s="58"/>
      <c r="C129" s="61"/>
    </row>
    <row r="130" spans="1:3" ht="3" customHeight="1" x14ac:dyDescent="0.2">
      <c r="A130" s="8"/>
      <c r="B130" s="58"/>
      <c r="C130" s="37"/>
    </row>
    <row r="131" spans="1:3" x14ac:dyDescent="0.2">
      <c r="A131" s="62"/>
      <c r="B131" s="58"/>
      <c r="C131" s="37"/>
    </row>
    <row r="132" spans="1:3" x14ac:dyDescent="0.2">
      <c r="A132" s="63"/>
      <c r="B132" s="60"/>
      <c r="C132" s="37"/>
    </row>
    <row r="133" spans="1:3" x14ac:dyDescent="0.2">
      <c r="A133" s="63"/>
      <c r="B133" s="60"/>
      <c r="C133" s="37"/>
    </row>
    <row r="134" spans="1:3" x14ac:dyDescent="0.2">
      <c r="A134" s="62"/>
      <c r="B134" s="58"/>
      <c r="C134" s="61"/>
    </row>
    <row r="135" spans="1:3" x14ac:dyDescent="0.2">
      <c r="A135" s="37"/>
      <c r="B135" s="37"/>
      <c r="C135" s="37"/>
    </row>
    <row r="136" spans="1:3" x14ac:dyDescent="0.2">
      <c r="A136" s="37"/>
      <c r="B136" s="37"/>
      <c r="C136" s="37"/>
    </row>
    <row r="137" spans="1:3" x14ac:dyDescent="0.2">
      <c r="A137" s="55"/>
      <c r="B137" s="56"/>
      <c r="C137" s="37"/>
    </row>
    <row r="138" spans="1:3" x14ac:dyDescent="0.2">
      <c r="A138" s="8"/>
      <c r="B138" s="58"/>
      <c r="C138" s="37"/>
    </row>
    <row r="139" spans="1:3" x14ac:dyDescent="0.2">
      <c r="A139" s="8"/>
      <c r="B139" s="58"/>
      <c r="C139" s="37"/>
    </row>
    <row r="140" spans="1:3" x14ac:dyDescent="0.2">
      <c r="A140" s="59"/>
      <c r="B140" s="60"/>
      <c r="C140" s="37"/>
    </row>
    <row r="141" spans="1:3" x14ac:dyDescent="0.2">
      <c r="A141" s="59"/>
      <c r="B141" s="60"/>
      <c r="C141" s="37"/>
    </row>
    <row r="142" spans="1:3" x14ac:dyDescent="0.2">
      <c r="A142" s="59"/>
      <c r="B142" s="60"/>
      <c r="C142" s="37"/>
    </row>
    <row r="143" spans="1:3" x14ac:dyDescent="0.2">
      <c r="A143" s="59"/>
      <c r="B143" s="60"/>
      <c r="C143" s="37"/>
    </row>
    <row r="144" spans="1:3" x14ac:dyDescent="0.2">
      <c r="A144" s="8"/>
      <c r="B144" s="58"/>
      <c r="C144" s="61"/>
    </row>
    <row r="145" spans="1:3" ht="3" customHeight="1" x14ac:dyDescent="0.2">
      <c r="A145" s="8"/>
      <c r="B145" s="58"/>
      <c r="C145" s="37"/>
    </row>
    <row r="146" spans="1:3" x14ac:dyDescent="0.2">
      <c r="A146" s="62"/>
      <c r="B146" s="58"/>
      <c r="C146" s="37"/>
    </row>
    <row r="147" spans="1:3" x14ac:dyDescent="0.2">
      <c r="A147" s="63"/>
      <c r="B147" s="60"/>
      <c r="C147" s="37"/>
    </row>
    <row r="148" spans="1:3" x14ac:dyDescent="0.2">
      <c r="A148" s="63"/>
      <c r="B148" s="60"/>
      <c r="C148" s="37"/>
    </row>
    <row r="149" spans="1:3" x14ac:dyDescent="0.2">
      <c r="A149" s="62"/>
      <c r="B149" s="58"/>
      <c r="C149" s="61"/>
    </row>
    <row r="150" spans="1:3" x14ac:dyDescent="0.2">
      <c r="A150" s="37"/>
      <c r="B150" s="37"/>
      <c r="C150" s="37"/>
    </row>
    <row r="151" spans="1:3" x14ac:dyDescent="0.2">
      <c r="A151" s="37"/>
      <c r="B151" s="37"/>
      <c r="C151" s="37"/>
    </row>
    <row r="152" spans="1:3" x14ac:dyDescent="0.2">
      <c r="A152" s="55"/>
      <c r="B152" s="56"/>
      <c r="C152" s="37"/>
    </row>
    <row r="153" spans="1:3" x14ac:dyDescent="0.2">
      <c r="A153" s="8"/>
      <c r="B153" s="58"/>
      <c r="C153" s="37"/>
    </row>
    <row r="154" spans="1:3" x14ac:dyDescent="0.2">
      <c r="A154" s="8"/>
      <c r="B154" s="58"/>
      <c r="C154" s="37"/>
    </row>
    <row r="155" spans="1:3" x14ac:dyDescent="0.2">
      <c r="A155" s="59"/>
      <c r="B155" s="60"/>
      <c r="C155" s="37"/>
    </row>
    <row r="156" spans="1:3" x14ac:dyDescent="0.2">
      <c r="A156" s="59"/>
      <c r="B156" s="60"/>
      <c r="C156" s="37"/>
    </row>
    <row r="157" spans="1:3" x14ac:dyDescent="0.2">
      <c r="A157" s="59"/>
      <c r="B157" s="60"/>
      <c r="C157" s="37"/>
    </row>
    <row r="158" spans="1:3" x14ac:dyDescent="0.2">
      <c r="A158" s="59"/>
      <c r="B158" s="60"/>
      <c r="C158" s="37"/>
    </row>
    <row r="159" spans="1:3" x14ac:dyDescent="0.2">
      <c r="A159" s="8"/>
      <c r="B159" s="58"/>
      <c r="C159" s="61"/>
    </row>
    <row r="160" spans="1:3" ht="3.75" customHeight="1" x14ac:dyDescent="0.2">
      <c r="A160" s="8"/>
      <c r="B160" s="58"/>
      <c r="C160" s="37"/>
    </row>
    <row r="161" spans="1:3" x14ac:dyDescent="0.2">
      <c r="A161" s="62"/>
      <c r="B161" s="58"/>
      <c r="C161" s="37"/>
    </row>
    <row r="162" spans="1:3" x14ac:dyDescent="0.2">
      <c r="A162" s="63"/>
      <c r="B162" s="60"/>
      <c r="C162" s="37"/>
    </row>
    <row r="163" spans="1:3" x14ac:dyDescent="0.2">
      <c r="A163" s="63"/>
      <c r="B163" s="60"/>
      <c r="C163" s="37"/>
    </row>
    <row r="164" spans="1:3" x14ac:dyDescent="0.2">
      <c r="A164" s="62"/>
      <c r="B164" s="58"/>
      <c r="C164" s="61"/>
    </row>
    <row r="165" spans="1:3" x14ac:dyDescent="0.2">
      <c r="A165" s="37"/>
      <c r="B165" s="37"/>
      <c r="C165" s="37"/>
    </row>
    <row r="166" spans="1:3" x14ac:dyDescent="0.2">
      <c r="A166" s="37"/>
      <c r="B166" s="37"/>
      <c r="C166" s="37"/>
    </row>
    <row r="167" spans="1:3" x14ac:dyDescent="0.2">
      <c r="A167" s="55"/>
      <c r="B167" s="56"/>
      <c r="C167" s="37"/>
    </row>
    <row r="168" spans="1:3" x14ac:dyDescent="0.2">
      <c r="A168" s="8"/>
      <c r="B168" s="58"/>
      <c r="C168" s="37"/>
    </row>
    <row r="169" spans="1:3" x14ac:dyDescent="0.2">
      <c r="A169" s="8"/>
      <c r="B169" s="58"/>
      <c r="C169" s="37"/>
    </row>
    <row r="170" spans="1:3" x14ac:dyDescent="0.2">
      <c r="A170" s="59"/>
      <c r="B170" s="60"/>
      <c r="C170" s="37"/>
    </row>
    <row r="171" spans="1:3" x14ac:dyDescent="0.2">
      <c r="A171" s="59"/>
      <c r="B171" s="60"/>
      <c r="C171" s="37"/>
    </row>
    <row r="172" spans="1:3" x14ac:dyDescent="0.2">
      <c r="A172" s="59"/>
      <c r="B172" s="60"/>
      <c r="C172" s="37"/>
    </row>
    <row r="173" spans="1:3" x14ac:dyDescent="0.2">
      <c r="A173" s="59"/>
      <c r="B173" s="60"/>
      <c r="C173" s="37"/>
    </row>
    <row r="174" spans="1:3" x14ac:dyDescent="0.2">
      <c r="A174" s="8"/>
      <c r="B174" s="58"/>
      <c r="C174" s="37"/>
    </row>
    <row r="175" spans="1:3" x14ac:dyDescent="0.2">
      <c r="A175" s="8"/>
      <c r="B175" s="58"/>
      <c r="C175" s="37"/>
    </row>
    <row r="176" spans="1:3" x14ac:dyDescent="0.2">
      <c r="A176" s="62"/>
      <c r="B176" s="58"/>
      <c r="C176" s="37"/>
    </row>
    <row r="177" spans="1:3" x14ac:dyDescent="0.2">
      <c r="A177" s="63"/>
      <c r="B177" s="60"/>
      <c r="C177" s="37"/>
    </row>
    <row r="178" spans="1:3" x14ac:dyDescent="0.2">
      <c r="A178" s="63"/>
      <c r="B178" s="60"/>
      <c r="C178" s="37"/>
    </row>
    <row r="179" spans="1:3" x14ac:dyDescent="0.2">
      <c r="A179" s="62"/>
      <c r="B179" s="58"/>
      <c r="C179" s="37"/>
    </row>
    <row r="180" spans="1:3" x14ac:dyDescent="0.2">
      <c r="A180" s="37"/>
      <c r="B180" s="37"/>
      <c r="C180" s="37"/>
    </row>
    <row r="181" spans="1:3" x14ac:dyDescent="0.2">
      <c r="A181" s="37"/>
      <c r="B181" s="37"/>
      <c r="C181" s="37"/>
    </row>
    <row r="182" spans="1:3" x14ac:dyDescent="0.2">
      <c r="A182" s="55"/>
      <c r="B182" s="56"/>
      <c r="C182" s="37"/>
    </row>
    <row r="183" spans="1:3" x14ac:dyDescent="0.2">
      <c r="A183" s="8"/>
      <c r="B183" s="58"/>
      <c r="C183" s="37"/>
    </row>
    <row r="184" spans="1:3" x14ac:dyDescent="0.2">
      <c r="A184" s="8"/>
      <c r="B184" s="58"/>
      <c r="C184" s="37"/>
    </row>
    <row r="185" spans="1:3" x14ac:dyDescent="0.2">
      <c r="A185" s="59"/>
      <c r="B185" s="60"/>
      <c r="C185" s="37"/>
    </row>
    <row r="186" spans="1:3" x14ac:dyDescent="0.2">
      <c r="A186" s="59"/>
      <c r="B186" s="60"/>
      <c r="C186" s="37"/>
    </row>
    <row r="187" spans="1:3" x14ac:dyDescent="0.2">
      <c r="A187" s="59"/>
      <c r="B187" s="60"/>
      <c r="C187" s="37"/>
    </row>
    <row r="188" spans="1:3" x14ac:dyDescent="0.2">
      <c r="A188" s="59"/>
      <c r="B188" s="60"/>
      <c r="C188" s="37"/>
    </row>
    <row r="189" spans="1:3" x14ac:dyDescent="0.2">
      <c r="A189" s="8"/>
      <c r="B189" s="58"/>
      <c r="C189" s="37"/>
    </row>
    <row r="190" spans="1:3" x14ac:dyDescent="0.2">
      <c r="A190" s="8"/>
      <c r="B190" s="58"/>
      <c r="C190" s="37"/>
    </row>
    <row r="191" spans="1:3" x14ac:dyDescent="0.2">
      <c r="A191" s="62"/>
      <c r="B191" s="58"/>
      <c r="C191" s="37"/>
    </row>
    <row r="192" spans="1:3" x14ac:dyDescent="0.2">
      <c r="A192" s="63"/>
      <c r="B192" s="60"/>
      <c r="C192" s="37"/>
    </row>
    <row r="193" spans="1:3" x14ac:dyDescent="0.2">
      <c r="A193" s="63"/>
      <c r="B193" s="60"/>
      <c r="C193" s="37"/>
    </row>
    <row r="194" spans="1:3" x14ac:dyDescent="0.2">
      <c r="A194" s="62"/>
      <c r="B194" s="58"/>
      <c r="C194" s="37"/>
    </row>
    <row r="195" spans="1:3" x14ac:dyDescent="0.2">
      <c r="A195" s="37"/>
      <c r="B195" s="37"/>
      <c r="C195" s="37"/>
    </row>
    <row r="196" spans="1:3" x14ac:dyDescent="0.2">
      <c r="A196" s="37"/>
      <c r="B196" s="37"/>
      <c r="C196" s="37"/>
    </row>
    <row r="197" spans="1:3" x14ac:dyDescent="0.2">
      <c r="A197" s="55"/>
      <c r="B197" s="56"/>
      <c r="C197" s="37"/>
    </row>
    <row r="198" spans="1:3" x14ac:dyDescent="0.2">
      <c r="A198" s="8"/>
      <c r="B198" s="58"/>
      <c r="C198" s="37"/>
    </row>
    <row r="199" spans="1:3" x14ac:dyDescent="0.2">
      <c r="A199" s="8"/>
      <c r="B199" s="58"/>
      <c r="C199" s="37"/>
    </row>
    <row r="200" spans="1:3" x14ac:dyDescent="0.2">
      <c r="A200" s="59"/>
      <c r="B200" s="60"/>
      <c r="C200" s="37"/>
    </row>
    <row r="201" spans="1:3" x14ac:dyDescent="0.2">
      <c r="A201" s="59"/>
      <c r="B201" s="60"/>
      <c r="C201" s="37"/>
    </row>
    <row r="202" spans="1:3" x14ac:dyDescent="0.2">
      <c r="A202" s="59"/>
      <c r="B202" s="60"/>
      <c r="C202" s="37"/>
    </row>
    <row r="203" spans="1:3" x14ac:dyDescent="0.2">
      <c r="A203" s="59"/>
      <c r="B203" s="60"/>
      <c r="C203" s="37"/>
    </row>
    <row r="204" spans="1:3" x14ac:dyDescent="0.2">
      <c r="A204" s="8"/>
      <c r="B204" s="58"/>
      <c r="C204" s="37"/>
    </row>
    <row r="205" spans="1:3" x14ac:dyDescent="0.2">
      <c r="A205" s="8"/>
      <c r="B205" s="58"/>
      <c r="C205" s="37"/>
    </row>
    <row r="206" spans="1:3" x14ac:dyDescent="0.2">
      <c r="A206" s="62"/>
      <c r="B206" s="58"/>
      <c r="C206" s="37"/>
    </row>
    <row r="207" spans="1:3" x14ac:dyDescent="0.2">
      <c r="A207" s="63"/>
      <c r="B207" s="60"/>
      <c r="C207" s="37"/>
    </row>
    <row r="208" spans="1:3" x14ac:dyDescent="0.2">
      <c r="A208" s="63"/>
      <c r="B208" s="60"/>
      <c r="C208" s="37"/>
    </row>
    <row r="209" spans="1:3" x14ac:dyDescent="0.2">
      <c r="A209" s="62"/>
      <c r="B209" s="58"/>
      <c r="C209" s="37"/>
    </row>
    <row r="210" spans="1:3" x14ac:dyDescent="0.2">
      <c r="A210" s="37"/>
      <c r="B210" s="37"/>
      <c r="C210" s="37"/>
    </row>
    <row r="211" spans="1:3" x14ac:dyDescent="0.2">
      <c r="A211" s="37"/>
      <c r="B211" s="37"/>
      <c r="C211" s="37"/>
    </row>
    <row r="212" spans="1:3" x14ac:dyDescent="0.2">
      <c r="A212" s="55"/>
      <c r="B212" s="56"/>
      <c r="C212" s="37"/>
    </row>
    <row r="213" spans="1:3" x14ac:dyDescent="0.2">
      <c r="A213" s="8"/>
      <c r="B213" s="58"/>
      <c r="C213" s="37"/>
    </row>
    <row r="214" spans="1:3" x14ac:dyDescent="0.2">
      <c r="A214" s="8"/>
      <c r="B214" s="58"/>
      <c r="C214" s="37"/>
    </row>
    <row r="215" spans="1:3" x14ac:dyDescent="0.2">
      <c r="A215" s="59"/>
      <c r="B215" s="60"/>
      <c r="C215" s="37"/>
    </row>
    <row r="216" spans="1:3" x14ac:dyDescent="0.2">
      <c r="A216" s="59"/>
      <c r="B216" s="60"/>
      <c r="C216" s="37"/>
    </row>
    <row r="217" spans="1:3" x14ac:dyDescent="0.2">
      <c r="A217" s="59"/>
      <c r="B217" s="60"/>
      <c r="C217" s="37"/>
    </row>
    <row r="218" spans="1:3" x14ac:dyDescent="0.2">
      <c r="A218" s="59"/>
      <c r="B218" s="60"/>
      <c r="C218" s="37"/>
    </row>
    <row r="219" spans="1:3" x14ac:dyDescent="0.2">
      <c r="A219" s="8"/>
      <c r="B219" s="58"/>
      <c r="C219" s="37"/>
    </row>
    <row r="220" spans="1:3" x14ac:dyDescent="0.2">
      <c r="A220" s="8"/>
      <c r="B220" s="58"/>
      <c r="C220" s="37"/>
    </row>
    <row r="221" spans="1:3" x14ac:dyDescent="0.2">
      <c r="A221" s="62"/>
      <c r="B221" s="58"/>
      <c r="C221" s="37"/>
    </row>
    <row r="222" spans="1:3" x14ac:dyDescent="0.2">
      <c r="A222" s="63"/>
      <c r="B222" s="60"/>
      <c r="C222" s="37"/>
    </row>
    <row r="223" spans="1:3" x14ac:dyDescent="0.2">
      <c r="A223" s="63"/>
      <c r="B223" s="60"/>
      <c r="C223" s="37"/>
    </row>
    <row r="224" spans="1:3" x14ac:dyDescent="0.2">
      <c r="A224" s="62"/>
      <c r="B224" s="58"/>
      <c r="C224" s="37"/>
    </row>
    <row r="225" spans="1:3" x14ac:dyDescent="0.2">
      <c r="A225" s="37"/>
      <c r="B225" s="37"/>
      <c r="C225" s="37"/>
    </row>
    <row r="226" spans="1:3" x14ac:dyDescent="0.2">
      <c r="A226" s="37"/>
      <c r="B226" s="37"/>
      <c r="C226" s="37"/>
    </row>
    <row r="227" spans="1:3" x14ac:dyDescent="0.2">
      <c r="A227" s="55"/>
      <c r="B227" s="56"/>
      <c r="C227" s="37"/>
    </row>
    <row r="228" spans="1:3" x14ac:dyDescent="0.2">
      <c r="A228" s="8"/>
      <c r="B228" s="58"/>
      <c r="C228" s="37"/>
    </row>
    <row r="229" spans="1:3" x14ac:dyDescent="0.2">
      <c r="A229" s="8"/>
      <c r="B229" s="58"/>
      <c r="C229" s="37"/>
    </row>
    <row r="230" spans="1:3" x14ac:dyDescent="0.2">
      <c r="A230" s="59"/>
      <c r="B230" s="60"/>
      <c r="C230" s="37"/>
    </row>
    <row r="231" spans="1:3" x14ac:dyDescent="0.2">
      <c r="A231" s="59"/>
      <c r="B231" s="60"/>
      <c r="C231" s="37"/>
    </row>
    <row r="232" spans="1:3" x14ac:dyDescent="0.2">
      <c r="A232" s="59"/>
      <c r="B232" s="60"/>
      <c r="C232" s="37"/>
    </row>
    <row r="233" spans="1:3" x14ac:dyDescent="0.2">
      <c r="A233" s="59"/>
      <c r="B233" s="60"/>
      <c r="C233" s="37"/>
    </row>
    <row r="234" spans="1:3" x14ac:dyDescent="0.2">
      <c r="A234" s="8"/>
      <c r="B234" s="58"/>
      <c r="C234" s="37"/>
    </row>
    <row r="235" spans="1:3" x14ac:dyDescent="0.2">
      <c r="A235" s="8"/>
      <c r="B235" s="58"/>
      <c r="C235" s="37"/>
    </row>
    <row r="236" spans="1:3" x14ac:dyDescent="0.2">
      <c r="A236" s="62"/>
      <c r="B236" s="58"/>
      <c r="C236" s="37"/>
    </row>
    <row r="237" spans="1:3" x14ac:dyDescent="0.2">
      <c r="A237" s="63"/>
      <c r="B237" s="60"/>
      <c r="C237" s="37"/>
    </row>
    <row r="238" spans="1:3" x14ac:dyDescent="0.2">
      <c r="A238" s="63"/>
      <c r="B238" s="60"/>
      <c r="C238" s="37"/>
    </row>
    <row r="239" spans="1:3" x14ac:dyDescent="0.2">
      <c r="A239" s="62"/>
      <c r="B239" s="58"/>
      <c r="C239" s="37"/>
    </row>
    <row r="240" spans="1:3" x14ac:dyDescent="0.2">
      <c r="A240" s="37"/>
      <c r="B240" s="37"/>
      <c r="C240" s="37"/>
    </row>
    <row r="241" spans="1:3" x14ac:dyDescent="0.2">
      <c r="A241" s="37"/>
      <c r="B241" s="37"/>
      <c r="C241" s="37"/>
    </row>
    <row r="242" spans="1:3" x14ac:dyDescent="0.2">
      <c r="A242" s="37"/>
      <c r="B242" s="37"/>
      <c r="C242" s="37"/>
    </row>
    <row r="243" spans="1:3" x14ac:dyDescent="0.2">
      <c r="A243" s="37"/>
      <c r="B243" s="37"/>
      <c r="C243" s="37"/>
    </row>
    <row r="244" spans="1:3" x14ac:dyDescent="0.2">
      <c r="A244" s="37"/>
      <c r="B244" s="37"/>
      <c r="C244" s="37"/>
    </row>
    <row r="245" spans="1:3" x14ac:dyDescent="0.2">
      <c r="A245" s="37"/>
      <c r="B245" s="37"/>
      <c r="C245" s="37"/>
    </row>
    <row r="246" spans="1:3" x14ac:dyDescent="0.2">
      <c r="A246" s="37"/>
      <c r="B246" s="37"/>
      <c r="C246" s="37"/>
    </row>
    <row r="256" spans="1:3" ht="13.5" thickBot="1" x14ac:dyDescent="0.25"/>
    <row r="257" spans="1:4" x14ac:dyDescent="0.2">
      <c r="A257" s="52" t="s">
        <v>130</v>
      </c>
      <c r="B257" s="53"/>
      <c r="C257" s="53"/>
      <c r="D257" s="54"/>
    </row>
    <row r="258" spans="1:4" x14ac:dyDescent="0.2">
      <c r="A258" s="47"/>
      <c r="B258" s="45" t="s">
        <v>157</v>
      </c>
      <c r="C258" s="45"/>
      <c r="D258" s="46"/>
    </row>
    <row r="259" spans="1:4" x14ac:dyDescent="0.2">
      <c r="A259" s="47"/>
      <c r="B259" s="45" t="s">
        <v>158</v>
      </c>
      <c r="C259" s="45"/>
      <c r="D259" s="46"/>
    </row>
    <row r="260" spans="1:4" x14ac:dyDescent="0.2">
      <c r="A260" s="47"/>
      <c r="B260" s="45" t="s">
        <v>159</v>
      </c>
      <c r="C260" s="45"/>
      <c r="D260" s="46"/>
    </row>
    <row r="261" spans="1:4" x14ac:dyDescent="0.2">
      <c r="A261" s="47"/>
      <c r="B261" s="45" t="s">
        <v>160</v>
      </c>
      <c r="C261" s="45"/>
      <c r="D261" s="46"/>
    </row>
    <row r="262" spans="1:4" x14ac:dyDescent="0.2">
      <c r="A262" s="47"/>
      <c r="B262" s="45" t="s">
        <v>161</v>
      </c>
      <c r="C262" s="45"/>
      <c r="D262" s="46"/>
    </row>
    <row r="263" spans="1:4" x14ac:dyDescent="0.2">
      <c r="A263" s="47"/>
      <c r="B263" s="45" t="s">
        <v>162</v>
      </c>
      <c r="C263" s="48"/>
      <c r="D263" s="46"/>
    </row>
    <row r="264" spans="1:4" x14ac:dyDescent="0.2">
      <c r="A264" s="47"/>
      <c r="B264" s="45" t="s">
        <v>163</v>
      </c>
      <c r="C264" s="45"/>
      <c r="D264" s="46"/>
    </row>
    <row r="265" spans="1:4" x14ac:dyDescent="0.2">
      <c r="A265" s="47"/>
      <c r="B265" s="284" t="s">
        <v>164</v>
      </c>
      <c r="C265" s="45"/>
      <c r="D265" s="46"/>
    </row>
    <row r="266" spans="1:4" x14ac:dyDescent="0.2">
      <c r="A266" s="47"/>
      <c r="B266" s="284" t="s">
        <v>165</v>
      </c>
      <c r="C266" s="45"/>
      <c r="D266" s="46"/>
    </row>
    <row r="267" spans="1:4" x14ac:dyDescent="0.2">
      <c r="A267" s="47"/>
      <c r="B267" s="284" t="s">
        <v>166</v>
      </c>
      <c r="C267" s="45"/>
      <c r="D267" s="46"/>
    </row>
    <row r="268" spans="1:4" x14ac:dyDescent="0.2">
      <c r="A268" s="47"/>
      <c r="B268" s="284" t="s">
        <v>167</v>
      </c>
      <c r="C268" s="45"/>
      <c r="D268" s="46"/>
    </row>
    <row r="269" spans="1:4" x14ac:dyDescent="0.2">
      <c r="A269" s="47"/>
      <c r="B269" s="284" t="s">
        <v>168</v>
      </c>
      <c r="C269" s="45"/>
      <c r="D269" s="46"/>
    </row>
    <row r="270" spans="1:4" x14ac:dyDescent="0.2">
      <c r="A270" s="47"/>
      <c r="B270" s="284" t="s">
        <v>169</v>
      </c>
      <c r="C270" s="45"/>
      <c r="D270" s="46"/>
    </row>
    <row r="271" spans="1:4" ht="13.5" thickBot="1" x14ac:dyDescent="0.25">
      <c r="A271" s="49"/>
      <c r="B271" s="50"/>
      <c r="C271" s="50"/>
      <c r="D271" s="51"/>
    </row>
    <row r="272" spans="1:4" ht="13.5" thickBot="1" x14ac:dyDescent="0.25"/>
    <row r="273" spans="1:3" x14ac:dyDescent="0.2">
      <c r="A273" s="289" t="s">
        <v>174</v>
      </c>
      <c r="B273" s="53" t="s">
        <v>157</v>
      </c>
      <c r="C273" s="290"/>
    </row>
    <row r="274" spans="1:3" x14ac:dyDescent="0.2">
      <c r="A274" s="291"/>
      <c r="B274" s="57" t="s">
        <v>175</v>
      </c>
      <c r="C274" s="292"/>
    </row>
    <row r="275" spans="1:3" x14ac:dyDescent="0.2">
      <c r="A275" s="291"/>
      <c r="B275" s="45" t="s">
        <v>176</v>
      </c>
      <c r="C275" s="292"/>
    </row>
    <row r="276" spans="1:3" ht="13.5" thickBot="1" x14ac:dyDescent="0.25">
      <c r="A276" s="293"/>
      <c r="B276" s="294"/>
      <c r="C276" s="295"/>
    </row>
  </sheetData>
  <mergeCells count="14">
    <mergeCell ref="A3:K7"/>
    <mergeCell ref="D9:H9"/>
    <mergeCell ref="A9:C9"/>
    <mergeCell ref="A10:C10"/>
    <mergeCell ref="A15:Q15"/>
    <mergeCell ref="D11:E11"/>
    <mergeCell ref="F11:G11"/>
    <mergeCell ref="A11:C11"/>
    <mergeCell ref="D10:H10"/>
    <mergeCell ref="AI16:AM20"/>
    <mergeCell ref="AI32:AM33"/>
    <mergeCell ref="A13:S13"/>
    <mergeCell ref="A41:Q41"/>
    <mergeCell ref="AI38:AM38"/>
  </mergeCells>
  <phoneticPr fontId="3" type="noConversion"/>
  <conditionalFormatting sqref="C21:AG21">
    <cfRule type="expression" dxfId="3" priority="6" stopIfTrue="1">
      <formula>C19=1</formula>
    </cfRule>
  </conditionalFormatting>
  <conditionalFormatting sqref="E20">
    <cfRule type="cellIs" dxfId="2" priority="5" operator="equal">
      <formula>$C$19=1</formula>
    </cfRule>
  </conditionalFormatting>
  <conditionalFormatting sqref="E20">
    <cfRule type="expression" dxfId="1" priority="4" stopIfTrue="1">
      <formula>E18=1</formula>
    </cfRule>
  </conditionalFormatting>
  <conditionalFormatting sqref="C20:AG20">
    <cfRule type="expression" dxfId="0" priority="3" stopIfTrue="1">
      <formula>C18=1</formula>
    </cfRule>
  </conditionalFormatting>
  <dataValidations count="3">
    <dataValidation operator="equal" allowBlank="1" showErrorMessage="1" errorTitle="Falsche Eingabe" error="Bitte nur die Nummer (&gt;0) des Workpackages eingeben!" sqref="A9:A11 A24:A27 B8 A1:A3 A43:A58 A13">
      <formula1>0</formula1>
      <formula2>0</formula2>
    </dataValidation>
    <dataValidation type="list" allowBlank="1" showInputMessage="1" showErrorMessage="1" sqref="C20:AG20">
      <formula1>$B$258:$B$270</formula1>
    </dataValidation>
    <dataValidation type="list" allowBlank="1" showInputMessage="1" showErrorMessage="1" sqref="C21:AG21">
      <formula1>$B$273:$B$275</formula1>
    </dataValidation>
  </dataValidations>
  <pageMargins left="0.23" right="0.3" top="0.56999999999999995" bottom="0.54" header="0.25" footer="0.4921259845"/>
  <pageSetup paperSize="9" scale="54" fitToHeight="2" orientation="landscape" r:id="rId1"/>
  <headerFooter alignWithMargins="0">
    <oddHeader>&amp;RFFG-Ansuchen
&amp;D</oddHeader>
    <oddFooter>&amp;RSeite &amp;P von &amp;N</oddFooter>
  </headerFooter>
  <rowBreaks count="1" manualBreakCount="1">
    <brk id="90" max="15" man="1"/>
  </rowBreaks>
  <ignoredErrors>
    <ignoredError sqref="S58:AG58 D43:AG43 M58:Q58 M42:Q42 B42:L42 S42:AG42 B44:B58 D44:L58 C44 C46:C5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showZeros="0" view="pageBreakPreview" topLeftCell="A7" zoomScaleNormal="100" workbookViewId="0">
      <selection activeCell="C111" sqref="C111"/>
    </sheetView>
  </sheetViews>
  <sheetFormatPr baseColWidth="10" defaultRowHeight="12.75" outlineLevelRow="1" x14ac:dyDescent="0.2"/>
  <cols>
    <col min="1" max="1" width="24.5703125" customWidth="1"/>
    <col min="2" max="3" width="12.140625" customWidth="1"/>
    <col min="4" max="4" width="13.28515625" customWidth="1"/>
    <col min="5" max="5" width="13.140625" customWidth="1"/>
    <col min="6" max="6" width="14.140625" customWidth="1"/>
    <col min="7" max="7" width="12.140625" customWidth="1"/>
  </cols>
  <sheetData>
    <row r="1" spans="1:19" s="18" customFormat="1" ht="15.75" customHeight="1" x14ac:dyDescent="0.25">
      <c r="A1" s="285" t="s">
        <v>155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9" s="18" customFormat="1" ht="15.75" customHeight="1" x14ac:dyDescent="0.25">
      <c r="A2" s="285" t="s">
        <v>126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9" s="282" customFormat="1" ht="15.75" hidden="1" customHeight="1" x14ac:dyDescent="0.2">
      <c r="A3" s="324"/>
      <c r="B3" s="324"/>
      <c r="C3" s="324"/>
      <c r="D3" s="324"/>
      <c r="E3" s="324"/>
      <c r="F3" s="324"/>
      <c r="G3" s="281"/>
      <c r="H3" s="281"/>
      <c r="I3" s="281"/>
      <c r="J3" s="281"/>
      <c r="K3" s="281"/>
      <c r="L3" s="281"/>
      <c r="M3" s="281"/>
    </row>
    <row r="4" spans="1:19" s="282" customFormat="1" ht="15.75" hidden="1" customHeight="1" x14ac:dyDescent="0.2">
      <c r="A4" s="324"/>
      <c r="B4" s="324"/>
      <c r="C4" s="324"/>
      <c r="D4" s="324"/>
      <c r="E4" s="324"/>
      <c r="F4" s="324"/>
      <c r="G4" s="281"/>
      <c r="H4" s="281"/>
      <c r="I4" s="281"/>
      <c r="J4" s="281"/>
      <c r="K4" s="281"/>
      <c r="L4" s="281"/>
      <c r="M4" s="281"/>
    </row>
    <row r="5" spans="1:19" s="282" customFormat="1" ht="15.75" hidden="1" customHeight="1" x14ac:dyDescent="0.2">
      <c r="A5" s="324"/>
      <c r="B5" s="324"/>
      <c r="C5" s="324"/>
      <c r="D5" s="324"/>
      <c r="E5" s="324"/>
      <c r="F5" s="324"/>
      <c r="G5" s="281"/>
      <c r="H5" s="281"/>
      <c r="I5" s="281"/>
      <c r="J5" s="281"/>
      <c r="K5" s="281"/>
      <c r="L5" s="281"/>
      <c r="M5" s="281"/>
    </row>
    <row r="6" spans="1:19" s="282" customFormat="1" ht="27.75" hidden="1" customHeight="1" x14ac:dyDescent="0.2">
      <c r="A6" s="324"/>
      <c r="B6" s="324"/>
      <c r="C6" s="324"/>
      <c r="D6" s="324"/>
      <c r="E6" s="324"/>
      <c r="F6" s="324"/>
      <c r="G6" s="281"/>
      <c r="H6" s="281"/>
      <c r="I6" s="281"/>
      <c r="J6" s="281"/>
      <c r="K6" s="281"/>
      <c r="L6" s="281"/>
      <c r="M6" s="281"/>
    </row>
    <row r="7" spans="1:19" s="18" customFormat="1" ht="12" customHeight="1" thickBot="1" x14ac:dyDescent="0.3">
      <c r="B7" s="19"/>
      <c r="C7" s="20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9" s="21" customFormat="1" ht="16.5" customHeight="1" thickTop="1" x14ac:dyDescent="0.25">
      <c r="A8" s="328" t="str">
        <f>'1. Overview per partner'!A9:C9</f>
        <v>eCall-Nr.:</v>
      </c>
      <c r="B8" s="329"/>
      <c r="C8" s="329"/>
      <c r="D8" s="353">
        <f>'1. Overview per partner'!D9</f>
        <v>0</v>
      </c>
      <c r="E8" s="353"/>
      <c r="F8" s="354"/>
      <c r="G8" s="69"/>
      <c r="H8" s="36"/>
      <c r="I8" s="36"/>
      <c r="J8" s="36"/>
      <c r="K8" s="36"/>
      <c r="L8" s="36"/>
      <c r="M8" s="36"/>
    </row>
    <row r="9" spans="1:19" s="21" customFormat="1" ht="16.5" customHeight="1" x14ac:dyDescent="0.25">
      <c r="A9" s="330" t="str">
        <f>'1. Overview per partner'!A10:C10</f>
        <v>Short title:</v>
      </c>
      <c r="B9" s="331"/>
      <c r="C9" s="331"/>
      <c r="D9" s="355">
        <f>'1. Overview per partner'!D10</f>
        <v>0</v>
      </c>
      <c r="E9" s="355"/>
      <c r="F9" s="356"/>
      <c r="G9" s="69"/>
      <c r="H9" s="36"/>
      <c r="I9" s="36"/>
      <c r="J9" s="36"/>
      <c r="K9" s="36"/>
      <c r="L9" s="36"/>
      <c r="M9" s="36"/>
    </row>
    <row r="10" spans="1:19" s="21" customFormat="1" ht="16.5" customHeight="1" thickBot="1" x14ac:dyDescent="0.3">
      <c r="A10" s="333" t="str">
        <f>'1. Overview per partner'!A11:C11</f>
        <v>Duration:</v>
      </c>
      <c r="B10" s="334"/>
      <c r="C10" s="335"/>
      <c r="D10" s="283" t="str">
        <f>'1. Overview per partner'!D11:E11</f>
        <v>DD:MM:YYYY</v>
      </c>
      <c r="E10" s="283" t="str">
        <f>'1. Overview per partner'!F11</f>
        <v>DD:MM:YYYY</v>
      </c>
      <c r="F10" s="70" t="str">
        <f>'1. Overview per partner'!H11</f>
        <v xml:space="preserve"> </v>
      </c>
      <c r="G10" s="69"/>
      <c r="H10" s="36"/>
      <c r="I10" s="36"/>
      <c r="J10" s="36"/>
      <c r="K10" s="36"/>
      <c r="L10" s="36"/>
      <c r="M10" s="36"/>
    </row>
    <row r="11" spans="1:19" ht="12.75" customHeight="1" thickTop="1" x14ac:dyDescent="0.2"/>
    <row r="12" spans="1:19" s="5" customFormat="1" ht="87.75" customHeight="1" x14ac:dyDescent="0.2">
      <c r="A12" s="357" t="s">
        <v>173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</row>
    <row r="13" spans="1:19" s="5" customForma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9" s="5" customFormat="1" ht="15" x14ac:dyDescent="0.25">
      <c r="A14" s="14" t="s">
        <v>156</v>
      </c>
      <c r="B14" s="13"/>
      <c r="C14" s="13"/>
      <c r="D14" s="13"/>
      <c r="E14" s="13"/>
      <c r="F14" s="13"/>
      <c r="G14" s="15"/>
      <c r="H14" s="15"/>
      <c r="I14" s="15"/>
      <c r="J14" s="15"/>
      <c r="K14" s="15"/>
      <c r="L14" s="15"/>
      <c r="M14" s="15"/>
    </row>
    <row r="15" spans="1:19" s="5" customFormat="1" ht="13.5" thickBot="1" x14ac:dyDescent="0.25">
      <c r="A15" s="4"/>
    </row>
    <row r="16" spans="1:19" s="5" customFormat="1" ht="13.5" thickBot="1" x14ac:dyDescent="0.25">
      <c r="A16" s="344" t="s">
        <v>126</v>
      </c>
      <c r="B16" s="345"/>
      <c r="C16" s="346"/>
      <c r="F16" s="26"/>
      <c r="G16" s="26"/>
      <c r="H16" s="26"/>
      <c r="I16" s="26"/>
      <c r="J16" s="26"/>
      <c r="K16" s="26"/>
      <c r="L16" s="26"/>
      <c r="M16" s="26"/>
    </row>
    <row r="17" spans="1:13" s="5" customFormat="1" ht="13.5" thickBot="1" x14ac:dyDescent="0.25">
      <c r="A17" s="30"/>
      <c r="B17" s="33" t="s">
        <v>76</v>
      </c>
      <c r="C17" s="33" t="s">
        <v>16</v>
      </c>
    </row>
    <row r="18" spans="1:13" x14ac:dyDescent="0.2">
      <c r="A18" s="101" t="s">
        <v>106</v>
      </c>
      <c r="B18" s="102">
        <f>'1. Overview per partner'!B22</f>
        <v>0</v>
      </c>
      <c r="C18" s="103" t="str">
        <f t="shared" ref="C18:C23" si="0">IF(ISERROR(B18/$B$24)," ",B18/$B$24)</f>
        <v xml:space="preserve"> </v>
      </c>
    </row>
    <row r="19" spans="1:13" ht="13.5" thickBot="1" x14ac:dyDescent="0.25">
      <c r="A19" s="104" t="s">
        <v>107</v>
      </c>
      <c r="B19" s="105">
        <f>'1. Overview per partner'!B23</f>
        <v>0</v>
      </c>
      <c r="C19" s="106" t="str">
        <f t="shared" si="0"/>
        <v xml:space="preserve"> </v>
      </c>
    </row>
    <row r="20" spans="1:13" x14ac:dyDescent="0.2">
      <c r="A20" s="97" t="str">
        <f>'1. Overview per partner'!A24</f>
        <v xml:space="preserve">  Usage of R&amp;D equipment</v>
      </c>
      <c r="B20" s="31">
        <f>'1. Overview per partner'!B24</f>
        <v>0</v>
      </c>
      <c r="C20" s="73" t="str">
        <f t="shared" si="0"/>
        <v xml:space="preserve"> </v>
      </c>
    </row>
    <row r="21" spans="1:13" x14ac:dyDescent="0.2">
      <c r="A21" s="97" t="str">
        <f>'1. Overview per partner'!A25</f>
        <v xml:space="preserve">  Costs of material</v>
      </c>
      <c r="B21" s="31">
        <f>'1. Overview per partner'!B25</f>
        <v>0</v>
      </c>
      <c r="C21" s="73" t="str">
        <f t="shared" si="0"/>
        <v xml:space="preserve"> </v>
      </c>
    </row>
    <row r="22" spans="1:13" x14ac:dyDescent="0.2">
      <c r="A22" s="98" t="str">
        <f>'1. Overview per partner'!A26</f>
        <v xml:space="preserve">  Costs of third party services</v>
      </c>
      <c r="B22" s="99">
        <f>'1. Overview per partner'!B26</f>
        <v>0</v>
      </c>
      <c r="C22" s="100" t="str">
        <f t="shared" si="0"/>
        <v xml:space="preserve"> </v>
      </c>
    </row>
    <row r="23" spans="1:13" ht="13.5" thickBot="1" x14ac:dyDescent="0.25">
      <c r="A23" s="6" t="str">
        <f>'1. Overview per partner'!A27</f>
        <v xml:space="preserve">  Travel costs</v>
      </c>
      <c r="B23" s="32">
        <f>'1. Overview per partner'!B27</f>
        <v>0</v>
      </c>
      <c r="C23" s="74" t="str">
        <f t="shared" si="0"/>
        <v xml:space="preserve"> </v>
      </c>
    </row>
    <row r="24" spans="1:13" ht="13.5" thickBot="1" x14ac:dyDescent="0.25">
      <c r="A24" s="7" t="s">
        <v>112</v>
      </c>
      <c r="B24" s="32">
        <f>'1. Overview per partner'!B28</f>
        <v>0</v>
      </c>
      <c r="C24" s="74">
        <f>SUM(C18:C19)</f>
        <v>0</v>
      </c>
    </row>
    <row r="25" spans="1:13" ht="13.5" thickBo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</row>
    <row r="26" spans="1:13" ht="13.5" customHeight="1" thickBot="1" x14ac:dyDescent="0.25">
      <c r="A26" s="344" t="s">
        <v>127</v>
      </c>
      <c r="B26" s="345"/>
      <c r="C26" s="346"/>
      <c r="D26" s="26"/>
      <c r="E26" s="26"/>
      <c r="F26" s="26"/>
      <c r="G26" s="26"/>
      <c r="H26" s="352"/>
      <c r="I26" s="352"/>
      <c r="J26" s="352"/>
      <c r="K26" s="352"/>
      <c r="L26" s="352"/>
      <c r="M26" s="352"/>
    </row>
    <row r="27" spans="1:13" ht="12.75" customHeight="1" thickBot="1" x14ac:dyDescent="0.25">
      <c r="A27" s="72" t="s">
        <v>15</v>
      </c>
      <c r="B27" s="27" t="s">
        <v>76</v>
      </c>
      <c r="C27" s="27" t="s">
        <v>16</v>
      </c>
    </row>
    <row r="28" spans="1:13" x14ac:dyDescent="0.2">
      <c r="A28" s="71" t="str">
        <f>'1. Overview per partner'!C17</f>
        <v>Partner A</v>
      </c>
      <c r="B28" s="24">
        <f>HLOOKUP(A28,'1. Overview per partner'!$C$17:$AG$28,12,0)</f>
        <v>0</v>
      </c>
      <c r="C28" s="77" t="str">
        <f>IF(ISERROR(B28/$B$59)," ",B28/$B$59)</f>
        <v xml:space="preserve"> </v>
      </c>
    </row>
    <row r="29" spans="1:13" x14ac:dyDescent="0.2">
      <c r="A29" s="107" t="str">
        <f>'1. Overview per partner'!D17</f>
        <v>Partner B</v>
      </c>
      <c r="B29" s="96">
        <f>HLOOKUP(A29,'1. Overview per partner'!$C$17:$AG$28,12,0)</f>
        <v>0</v>
      </c>
      <c r="C29" s="100" t="str">
        <f t="shared" ref="C29:C58" si="1">IF(ISERROR(B29/$B$59)," ",B29/$B$59)</f>
        <v xml:space="preserve"> </v>
      </c>
    </row>
    <row r="30" spans="1:13" x14ac:dyDescent="0.2">
      <c r="A30" s="107" t="str">
        <f>'1. Overview per partner'!E17</f>
        <v>Partner C</v>
      </c>
      <c r="B30" s="96">
        <f>HLOOKUP(A30,'1. Overview per partner'!$C$17:$AG$28,12,0)</f>
        <v>0</v>
      </c>
      <c r="C30" s="100" t="str">
        <f t="shared" si="1"/>
        <v xml:space="preserve"> </v>
      </c>
    </row>
    <row r="31" spans="1:13" x14ac:dyDescent="0.2">
      <c r="A31" s="107" t="str">
        <f>'1. Overview per partner'!F17</f>
        <v>Partner D</v>
      </c>
      <c r="B31" s="96">
        <f>HLOOKUP(A31,'1. Overview per partner'!$C$17:$AG$28,12,0)</f>
        <v>0</v>
      </c>
      <c r="C31" s="100" t="str">
        <f t="shared" si="1"/>
        <v xml:space="preserve"> </v>
      </c>
    </row>
    <row r="32" spans="1:13" x14ac:dyDescent="0.2">
      <c r="A32" s="107" t="str">
        <f>'1. Overview per partner'!G17</f>
        <v>Partner E</v>
      </c>
      <c r="B32" s="96">
        <f>HLOOKUP(A32,'1. Overview per partner'!$C$17:$AG$28,12,0)</f>
        <v>0</v>
      </c>
      <c r="C32" s="100" t="str">
        <f t="shared" si="1"/>
        <v xml:space="preserve"> </v>
      </c>
    </row>
    <row r="33" spans="1:3" x14ac:dyDescent="0.2">
      <c r="A33" s="107" t="str">
        <f>'1. Overview per partner'!H17</f>
        <v>Partner F</v>
      </c>
      <c r="B33" s="96">
        <f>HLOOKUP(A33,'1. Overview per partner'!$C$17:$AG$28,12,0)</f>
        <v>0</v>
      </c>
      <c r="C33" s="100" t="str">
        <f t="shared" si="1"/>
        <v xml:space="preserve"> </v>
      </c>
    </row>
    <row r="34" spans="1:3" x14ac:dyDescent="0.2">
      <c r="A34" s="25" t="str">
        <f>'1. Overview per partner'!I17</f>
        <v>Partner G</v>
      </c>
      <c r="B34" s="96">
        <f>HLOOKUP(A34,'1. Overview per partner'!$C$17:$AG$28,12,0)</f>
        <v>0</v>
      </c>
      <c r="C34" s="100" t="str">
        <f t="shared" si="1"/>
        <v xml:space="preserve"> </v>
      </c>
    </row>
    <row r="35" spans="1:3" x14ac:dyDescent="0.2">
      <c r="A35" s="25" t="str">
        <f>'1. Overview per partner'!J17</f>
        <v>Partner H</v>
      </c>
      <c r="B35" s="96">
        <f>HLOOKUP(A35,'1. Overview per partner'!$C$17:$AG$28,12,0)</f>
        <v>0</v>
      </c>
      <c r="C35" s="100" t="str">
        <f t="shared" si="1"/>
        <v xml:space="preserve"> </v>
      </c>
    </row>
    <row r="36" spans="1:3" x14ac:dyDescent="0.2">
      <c r="A36" s="25" t="str">
        <f>'1. Overview per partner'!K17</f>
        <v>Partner I</v>
      </c>
      <c r="B36" s="96">
        <f>HLOOKUP(A36,'1. Overview per partner'!$C$17:$AG$28,12,0)</f>
        <v>0</v>
      </c>
      <c r="C36" s="100" t="str">
        <f t="shared" si="1"/>
        <v xml:space="preserve"> </v>
      </c>
    </row>
    <row r="37" spans="1:3" x14ac:dyDescent="0.2">
      <c r="A37" s="25" t="str">
        <f>'1. Overview per partner'!L17</f>
        <v>Partner J</v>
      </c>
      <c r="B37" s="96">
        <f>HLOOKUP(A37,'1. Overview per partner'!$C$17:$AG$28,12,0)</f>
        <v>0</v>
      </c>
      <c r="C37" s="100" t="str">
        <f t="shared" si="1"/>
        <v xml:space="preserve"> </v>
      </c>
    </row>
    <row r="38" spans="1:3" x14ac:dyDescent="0.2">
      <c r="A38" s="25" t="str">
        <f>'1. Overview per partner'!M17</f>
        <v>Partner K</v>
      </c>
      <c r="B38" s="96">
        <f>HLOOKUP(A38,'1. Overview per partner'!$C$17:$AG$28,12,0)</f>
        <v>0</v>
      </c>
      <c r="C38" s="100" t="str">
        <f t="shared" si="1"/>
        <v xml:space="preserve"> </v>
      </c>
    </row>
    <row r="39" spans="1:3" x14ac:dyDescent="0.2">
      <c r="A39" s="25" t="str">
        <f>'1. Overview per partner'!N17</f>
        <v>Partner L</v>
      </c>
      <c r="B39" s="96">
        <f>HLOOKUP(A39,'1. Overview per partner'!$C$17:$AG$28,12,0)</f>
        <v>0</v>
      </c>
      <c r="C39" s="100" t="str">
        <f t="shared" si="1"/>
        <v xml:space="preserve"> </v>
      </c>
    </row>
    <row r="40" spans="1:3" x14ac:dyDescent="0.2">
      <c r="A40" s="25" t="str">
        <f>'1. Overview per partner'!O17</f>
        <v>Partner M</v>
      </c>
      <c r="B40" s="96">
        <f>HLOOKUP(A40,'1. Overview per partner'!$C$17:$AG$28,12,0)</f>
        <v>0</v>
      </c>
      <c r="C40" s="100" t="str">
        <f t="shared" si="1"/>
        <v xml:space="preserve"> </v>
      </c>
    </row>
    <row r="41" spans="1:3" x14ac:dyDescent="0.2">
      <c r="A41" s="25" t="str">
        <f>'1. Overview per partner'!P17</f>
        <v>Partner N</v>
      </c>
      <c r="B41" s="96">
        <f>HLOOKUP(A41,'1. Overview per partner'!$C$17:$AG$28,12,0)</f>
        <v>0</v>
      </c>
      <c r="C41" s="100" t="str">
        <f t="shared" si="1"/>
        <v xml:space="preserve"> </v>
      </c>
    </row>
    <row r="42" spans="1:3" x14ac:dyDescent="0.2">
      <c r="A42" s="25" t="str">
        <f>'1. Overview per partner'!Q17</f>
        <v>Partner O</v>
      </c>
      <c r="B42" s="96">
        <f>HLOOKUP(A42,'1. Overview per partner'!$C$17:$AG$28,12,0)</f>
        <v>0</v>
      </c>
      <c r="C42" s="100" t="str">
        <f t="shared" si="1"/>
        <v xml:space="preserve"> </v>
      </c>
    </row>
    <row r="43" spans="1:3" outlineLevel="1" x14ac:dyDescent="0.2">
      <c r="A43" s="25" t="str">
        <f>'1. Overview per partner'!R17</f>
        <v>Partner P</v>
      </c>
      <c r="B43" s="96">
        <f>HLOOKUP(A43,'1. Overview per partner'!$C$17:$AG$28,12,0)</f>
        <v>0</v>
      </c>
      <c r="C43" s="100" t="str">
        <f t="shared" si="1"/>
        <v xml:space="preserve"> </v>
      </c>
    </row>
    <row r="44" spans="1:3" outlineLevel="1" x14ac:dyDescent="0.2">
      <c r="A44" s="25" t="str">
        <f>'1. Overview per partner'!S17</f>
        <v>Partner Q</v>
      </c>
      <c r="B44" s="96">
        <f>HLOOKUP(A44,'1. Overview per partner'!$C$17:$AG$28,12,0)</f>
        <v>0</v>
      </c>
      <c r="C44" s="100" t="str">
        <f t="shared" si="1"/>
        <v xml:space="preserve"> </v>
      </c>
    </row>
    <row r="45" spans="1:3" outlineLevel="1" x14ac:dyDescent="0.2">
      <c r="A45" s="25" t="str">
        <f>'1. Overview per partner'!T17</f>
        <v>Partner R</v>
      </c>
      <c r="B45" s="96">
        <f>HLOOKUP(A45,'1. Overview per partner'!$C$17:$AG$28,12,0)</f>
        <v>0</v>
      </c>
      <c r="C45" s="100" t="str">
        <f t="shared" si="1"/>
        <v xml:space="preserve"> </v>
      </c>
    </row>
    <row r="46" spans="1:3" outlineLevel="1" x14ac:dyDescent="0.2">
      <c r="A46" s="25" t="str">
        <f>'1. Overview per partner'!U17</f>
        <v>Partner S</v>
      </c>
      <c r="B46" s="96">
        <f>HLOOKUP(A46,'1. Overview per partner'!$C$17:$AG$28,12,0)</f>
        <v>0</v>
      </c>
      <c r="C46" s="100" t="str">
        <f t="shared" si="1"/>
        <v xml:space="preserve"> </v>
      </c>
    </row>
    <row r="47" spans="1:3" outlineLevel="1" x14ac:dyDescent="0.2">
      <c r="A47" s="25" t="str">
        <f>'1. Overview per partner'!$V$17</f>
        <v>Partner T</v>
      </c>
      <c r="B47" s="96">
        <f>HLOOKUP(A47,'1. Overview per partner'!$C$17:$AG$28,12,0)</f>
        <v>0</v>
      </c>
      <c r="C47" s="100" t="str">
        <f t="shared" si="1"/>
        <v xml:space="preserve"> </v>
      </c>
    </row>
    <row r="48" spans="1:3" outlineLevel="1" x14ac:dyDescent="0.2">
      <c r="A48" s="25" t="str">
        <f>'1. Overview per partner'!$W$17</f>
        <v>Partner U</v>
      </c>
      <c r="B48" s="96">
        <f>HLOOKUP(A48,'1. Overview per partner'!$C$17:$AG$28,12,0)</f>
        <v>0</v>
      </c>
      <c r="C48" s="100" t="str">
        <f t="shared" si="1"/>
        <v xml:space="preserve"> </v>
      </c>
    </row>
    <row r="49" spans="1:13" outlineLevel="1" x14ac:dyDescent="0.2">
      <c r="A49" s="25" t="str">
        <f>'1. Overview per partner'!$X$17</f>
        <v>Partner V</v>
      </c>
      <c r="B49" s="96">
        <f>HLOOKUP(A49,'1. Overview per partner'!$C$17:$AG$28,12,0)</f>
        <v>0</v>
      </c>
      <c r="C49" s="100" t="str">
        <f t="shared" si="1"/>
        <v xml:space="preserve"> </v>
      </c>
    </row>
    <row r="50" spans="1:13" outlineLevel="1" x14ac:dyDescent="0.2">
      <c r="A50" s="25" t="str">
        <f>'1. Overview per partner'!$Y$17</f>
        <v>Partner W</v>
      </c>
      <c r="B50" s="96">
        <f>HLOOKUP(A50,'1. Overview per partner'!$C$17:$AG$28,12,0)</f>
        <v>0</v>
      </c>
      <c r="C50" s="100" t="str">
        <f t="shared" si="1"/>
        <v xml:space="preserve"> </v>
      </c>
    </row>
    <row r="51" spans="1:13" outlineLevel="1" x14ac:dyDescent="0.2">
      <c r="A51" s="25" t="str">
        <f>'1. Overview per partner'!$Z$17</f>
        <v>Partner X</v>
      </c>
      <c r="B51" s="96">
        <f>HLOOKUP(A51,'1. Overview per partner'!$C$17:$AG$28,12,0)</f>
        <v>0</v>
      </c>
      <c r="C51" s="100" t="str">
        <f t="shared" si="1"/>
        <v xml:space="preserve"> </v>
      </c>
    </row>
    <row r="52" spans="1:13" outlineLevel="1" x14ac:dyDescent="0.2">
      <c r="A52" s="25" t="str">
        <f>'1. Overview per partner'!$AA$17</f>
        <v>Partner Y</v>
      </c>
      <c r="B52" s="96">
        <f>HLOOKUP(A52,'1. Overview per partner'!$C$17:$AG$28,12,0)</f>
        <v>0</v>
      </c>
      <c r="C52" s="100" t="str">
        <f t="shared" si="1"/>
        <v xml:space="preserve"> </v>
      </c>
    </row>
    <row r="53" spans="1:13" outlineLevel="1" x14ac:dyDescent="0.2">
      <c r="A53" s="25" t="str">
        <f>'1. Overview per partner'!$AB$17</f>
        <v>Partner Z</v>
      </c>
      <c r="B53" s="96">
        <f>HLOOKUP(A53,'1. Overview per partner'!$C$17:$AG$28,12,0)</f>
        <v>0</v>
      </c>
      <c r="C53" s="100" t="str">
        <f t="shared" si="1"/>
        <v xml:space="preserve"> </v>
      </c>
    </row>
    <row r="54" spans="1:13" outlineLevel="1" x14ac:dyDescent="0.2">
      <c r="A54" s="25" t="str">
        <f>'1. Overview per partner'!$AC$17</f>
        <v>Partner AA</v>
      </c>
      <c r="B54" s="96">
        <f>HLOOKUP(A54,'1. Overview per partner'!$C$17:$AG$28,12,0)</f>
        <v>0</v>
      </c>
      <c r="C54" s="100" t="str">
        <f t="shared" si="1"/>
        <v xml:space="preserve"> </v>
      </c>
    </row>
    <row r="55" spans="1:13" outlineLevel="1" x14ac:dyDescent="0.2">
      <c r="A55" s="25" t="str">
        <f>'1. Overview per partner'!$AD$17</f>
        <v>Partner AB</v>
      </c>
      <c r="B55" s="96">
        <f>HLOOKUP(A55,'1. Overview per partner'!$C$17:$AG$28,12,0)</f>
        <v>0</v>
      </c>
      <c r="C55" s="100" t="str">
        <f t="shared" si="1"/>
        <v xml:space="preserve"> </v>
      </c>
    </row>
    <row r="56" spans="1:13" outlineLevel="1" x14ac:dyDescent="0.2">
      <c r="A56" s="25" t="str">
        <f>'1. Overview per partner'!$AE$17</f>
        <v>Partner AC</v>
      </c>
      <c r="B56" s="96">
        <f>HLOOKUP(A56,'1. Overview per partner'!$C$17:$AG$28,12,0)</f>
        <v>0</v>
      </c>
      <c r="C56" s="100" t="str">
        <f t="shared" si="1"/>
        <v xml:space="preserve"> </v>
      </c>
    </row>
    <row r="57" spans="1:13" outlineLevel="1" x14ac:dyDescent="0.2">
      <c r="A57" s="25" t="str">
        <f>'1. Overview per partner'!$AF$17</f>
        <v>Partner AD</v>
      </c>
      <c r="B57" s="96">
        <f>HLOOKUP(A57,'1. Overview per partner'!$C$17:$AG$28,12,0)</f>
        <v>0</v>
      </c>
      <c r="C57" s="100" t="str">
        <f t="shared" si="1"/>
        <v xml:space="preserve"> </v>
      </c>
    </row>
    <row r="58" spans="1:13" ht="13.5" outlineLevel="1" thickBot="1" x14ac:dyDescent="0.25">
      <c r="A58" s="25" t="str">
        <f>'1. Overview per partner'!$AG$17</f>
        <v>Partner AE</v>
      </c>
      <c r="B58" s="96">
        <f>HLOOKUP(A58,'1. Overview per partner'!$C$17:$AG$28,12,0)</f>
        <v>0</v>
      </c>
      <c r="C58" s="100" t="str">
        <f t="shared" si="1"/>
        <v xml:space="preserve"> </v>
      </c>
    </row>
    <row r="59" spans="1:13" ht="13.5" thickBot="1" x14ac:dyDescent="0.25">
      <c r="A59" s="12" t="s">
        <v>112</v>
      </c>
      <c r="B59" s="38">
        <f>SUM(B28:B58)</f>
        <v>0</v>
      </c>
      <c r="C59" s="76">
        <f>SUM(C28:C58)</f>
        <v>0</v>
      </c>
    </row>
    <row r="60" spans="1:13" x14ac:dyDescent="0.2">
      <c r="A60" s="312" t="s">
        <v>177</v>
      </c>
      <c r="B60" s="313">
        <f>B59-B24</f>
        <v>0</v>
      </c>
      <c r="C60" s="312" t="str">
        <f>IF(B60&lt;0,"Please allocate the Organistion to every partner (worksheet 1)"," ")</f>
        <v xml:space="preserve"> </v>
      </c>
      <c r="D60" s="3"/>
      <c r="E60" s="3"/>
      <c r="F60" s="3"/>
      <c r="G60" s="3"/>
      <c r="H60" s="3"/>
      <c r="I60" s="3"/>
      <c r="J60" s="3"/>
      <c r="K60" s="3"/>
      <c r="L60" s="2"/>
    </row>
    <row r="62" spans="1:13" ht="15" x14ac:dyDescent="0.25">
      <c r="A62" s="14" t="s">
        <v>128</v>
      </c>
      <c r="B62" s="13"/>
      <c r="C62" s="13"/>
      <c r="D62" s="13"/>
      <c r="E62" s="13"/>
      <c r="F62" s="13"/>
      <c r="G62" s="15"/>
      <c r="H62" s="15"/>
      <c r="I62" s="15"/>
      <c r="J62" s="15"/>
      <c r="K62" s="15"/>
      <c r="L62" s="15"/>
      <c r="M62" s="15"/>
    </row>
    <row r="64" spans="1:13" ht="13.5" thickBot="1" x14ac:dyDescent="0.25"/>
    <row r="65" spans="1:6" ht="13.5" thickBot="1" x14ac:dyDescent="0.25">
      <c r="A65" s="344" t="s">
        <v>129</v>
      </c>
      <c r="B65" s="345"/>
      <c r="C65" s="345"/>
      <c r="D65" s="345"/>
      <c r="E65" s="345"/>
      <c r="F65" s="346"/>
    </row>
    <row r="66" spans="1:6" ht="39" thickBot="1" x14ac:dyDescent="0.25">
      <c r="A66" s="81" t="s">
        <v>15</v>
      </c>
      <c r="B66" s="35" t="s">
        <v>130</v>
      </c>
      <c r="C66" s="303" t="s">
        <v>131</v>
      </c>
      <c r="D66" s="303" t="s">
        <v>132</v>
      </c>
      <c r="E66" s="271" t="s">
        <v>136</v>
      </c>
      <c r="F66" s="310" t="s">
        <v>135</v>
      </c>
    </row>
    <row r="67" spans="1:6" x14ac:dyDescent="0.2">
      <c r="A67" s="9" t="str">
        <f t="shared" ref="A67:A84" si="2">A28</f>
        <v>Partner A</v>
      </c>
      <c r="B67" s="301" t="str">
        <f>IF(HLOOKUP(A67,'1. Overview per partner'!$C$17:$AG$20,4,0)='1. Overview per partner'!$B$258," ",HLOOKUP(A67,'1. Overview per partner'!$C$17:$AG$20,4,0))</f>
        <v xml:space="preserve"> </v>
      </c>
      <c r="C67" s="305">
        <f>IF(ISERROR(HLOOKUP(A67,'1. Overview per partner'!$C$17:$AG$34,16,0)),0,HLOOKUP(A67,'1. Overview per partner'!$C$17:$AG$34,16,0))</f>
        <v>0</v>
      </c>
      <c r="D67" s="304">
        <f>IF(C67=" ",0,HLOOKUP(A67,'1. Overview per partner'!$C$17:$AG$34,17,0))</f>
        <v>0</v>
      </c>
      <c r="E67" s="307">
        <f>IF(ISERROR((D67+C67)/B28),0,(D67+C67)/B28)</f>
        <v>0</v>
      </c>
      <c r="F67" s="304">
        <f>IF(ISERROR(HLOOKUP(A67,'1. Overview per partner'!$C$17:$AG$34,18,0)),0,HLOOKUP(A67,'1. Overview per partner'!$C$17:$AG$34,18,0))</f>
        <v>0</v>
      </c>
    </row>
    <row r="68" spans="1:6" x14ac:dyDescent="0.2">
      <c r="A68" s="25" t="str">
        <f t="shared" si="2"/>
        <v>Partner B</v>
      </c>
      <c r="B68" s="302" t="str">
        <f>IF(HLOOKUP(A68,'1. Overview per partner'!$C$17:$AG$20,4,0)='1. Overview per partner'!$B$258," ",HLOOKUP(A68,'1. Overview per partner'!$C$17:$AG$20,4,0))</f>
        <v>SE - Small enterprise</v>
      </c>
      <c r="C68" s="302">
        <f>IF(ISERROR(HLOOKUP(A68,'1. Overview per partner'!$C$17:$AG$34,16,0)),0,HLOOKUP(A68,'1. Overview per partner'!$C$17:$AG$34,16,0))</f>
        <v>0</v>
      </c>
      <c r="D68" s="96">
        <f>IF(C68=" ",0,HLOOKUP(A68,'1. Overview per partner'!$C$17:$AG$34,17,0))</f>
        <v>0</v>
      </c>
      <c r="E68" s="308">
        <f t="shared" ref="E68:E80" si="3">IF(ISERROR((D68+C68)/B29),0,(D68+C68)/B29)</f>
        <v>0</v>
      </c>
      <c r="F68" s="96">
        <f>IF(ISERROR(HLOOKUP(A68,'1. Overview per partner'!$C$17:$AG$34,18,0)),0,HLOOKUP(A68,'1. Overview per partner'!$C$17:$AG$34,18,0))</f>
        <v>0</v>
      </c>
    </row>
    <row r="69" spans="1:6" x14ac:dyDescent="0.2">
      <c r="A69" s="25" t="str">
        <f t="shared" si="2"/>
        <v>Partner C</v>
      </c>
      <c r="B69" s="302" t="str">
        <f>IF(HLOOKUP(A69,'1. Overview per partner'!$C$17:$AG$20,4,0)='1. Overview per partner'!$B$258," ",HLOOKUP(A69,'1. Overview per partner'!$C$17:$AG$20,4,0))</f>
        <v xml:space="preserve"> </v>
      </c>
      <c r="C69" s="302">
        <f>IF(ISERROR(HLOOKUP(A69,'1. Overview per partner'!$C$17:$AG$34,16,0)),0,HLOOKUP(A69,'1. Overview per partner'!$C$17:$AG$34,16,0))</f>
        <v>0</v>
      </c>
      <c r="D69" s="96">
        <f>IF(C69=" ",0,HLOOKUP(A69,'1. Overview per partner'!$C$17:$AG$34,17,0))</f>
        <v>0</v>
      </c>
      <c r="E69" s="308">
        <f t="shared" si="3"/>
        <v>0</v>
      </c>
      <c r="F69" s="96">
        <f>IF(ISERROR(HLOOKUP(A69,'1. Overview per partner'!$C$17:$AG$34,18,0)),0,HLOOKUP(A69,'1. Overview per partner'!$C$17:$AG$34,18,0))</f>
        <v>0</v>
      </c>
    </row>
    <row r="70" spans="1:6" x14ac:dyDescent="0.2">
      <c r="A70" s="25" t="str">
        <f t="shared" si="2"/>
        <v>Partner D</v>
      </c>
      <c r="B70" s="302" t="str">
        <f>IF(HLOOKUP(A70,'1. Overview per partner'!$C$17:$AG$20,4,0)='1. Overview per partner'!$B$258," ",HLOOKUP(A70,'1. Overview per partner'!$C$17:$AG$20,4,0))</f>
        <v xml:space="preserve"> </v>
      </c>
      <c r="C70" s="302">
        <f>IF(ISERROR(HLOOKUP(A70,'1. Overview per partner'!$C$17:$AG$34,16,0)),0,HLOOKUP(A70,'1. Overview per partner'!$C$17:$AG$34,16,0))</f>
        <v>0</v>
      </c>
      <c r="D70" s="96">
        <f>IF(C70=" ",0,HLOOKUP(A70,'1. Overview per partner'!$C$17:$AG$34,17,0))</f>
        <v>0</v>
      </c>
      <c r="E70" s="308">
        <f t="shared" si="3"/>
        <v>0</v>
      </c>
      <c r="F70" s="96">
        <f>IF(ISERROR(HLOOKUP(A70,'1. Overview per partner'!$C$17:$AG$34,18,0)),0,HLOOKUP(A70,'1. Overview per partner'!$C$17:$AG$34,18,0))</f>
        <v>0</v>
      </c>
    </row>
    <row r="71" spans="1:6" x14ac:dyDescent="0.2">
      <c r="A71" s="25" t="str">
        <f t="shared" si="2"/>
        <v>Partner E</v>
      </c>
      <c r="B71" s="302" t="str">
        <f>IF(HLOOKUP(A71,'1. Overview per partner'!$C$17:$AG$20,4,0)='1. Overview per partner'!$B$258," ",HLOOKUP(A71,'1. Overview per partner'!$C$17:$AG$20,4,0))</f>
        <v xml:space="preserve"> </v>
      </c>
      <c r="C71" s="302">
        <f>IF(ISERROR(HLOOKUP(A71,'1. Overview per partner'!$C$17:$AG$34,16,0)),0,HLOOKUP(A71,'1. Overview per partner'!$C$17:$AG$34,16,0))</f>
        <v>0</v>
      </c>
      <c r="D71" s="96">
        <f>IF(C71=" ",0,HLOOKUP(A71,'1. Overview per partner'!$C$17:$AG$34,17,0))</f>
        <v>0</v>
      </c>
      <c r="E71" s="308">
        <f t="shared" si="3"/>
        <v>0</v>
      </c>
      <c r="F71" s="96">
        <f>IF(ISERROR(HLOOKUP(A71,'1. Overview per partner'!$C$17:$AG$34,18,0)),0,HLOOKUP(A71,'1. Overview per partner'!$C$17:$AG$34,18,0))</f>
        <v>0</v>
      </c>
    </row>
    <row r="72" spans="1:6" x14ac:dyDescent="0.2">
      <c r="A72" s="25" t="str">
        <f t="shared" si="2"/>
        <v>Partner F</v>
      </c>
      <c r="B72" s="302" t="str">
        <f>IF(HLOOKUP(A72,'1. Overview per partner'!$C$17:$AG$20,4,0)='1. Overview per partner'!$B$258," ",HLOOKUP(A72,'1. Overview per partner'!$C$17:$AG$20,4,0))</f>
        <v xml:space="preserve"> </v>
      </c>
      <c r="C72" s="302">
        <f>IF(ISERROR(HLOOKUP(A72,'1. Overview per partner'!$C$17:$AG$34,16,0)),0,HLOOKUP(A72,'1. Overview per partner'!$C$17:$AG$34,16,0))</f>
        <v>0</v>
      </c>
      <c r="D72" s="96">
        <f>IF(C72=" ",0,HLOOKUP(A72,'1. Overview per partner'!$C$17:$AG$34,17,0))</f>
        <v>0</v>
      </c>
      <c r="E72" s="308">
        <f t="shared" si="3"/>
        <v>0</v>
      </c>
      <c r="F72" s="96">
        <f>IF(ISERROR(HLOOKUP(A72,'1. Overview per partner'!$C$17:$AG$34,18,0)),0,HLOOKUP(A72,'1. Overview per partner'!$C$17:$AG$34,18,0))</f>
        <v>0</v>
      </c>
    </row>
    <row r="73" spans="1:6" x14ac:dyDescent="0.2">
      <c r="A73" s="25" t="str">
        <f t="shared" si="2"/>
        <v>Partner G</v>
      </c>
      <c r="B73" s="302" t="str">
        <f>IF(HLOOKUP(A73,'1. Overview per partner'!$C$17:$AG$20,4,0)='1. Overview per partner'!$B$258," ",HLOOKUP(A73,'1. Overview per partner'!$C$17:$AG$20,4,0))</f>
        <v xml:space="preserve"> </v>
      </c>
      <c r="C73" s="302">
        <f>IF(ISERROR(HLOOKUP(A73,'1. Overview per partner'!$C$17:$AG$34,16,0)),0,HLOOKUP(A73,'1. Overview per partner'!$C$17:$AG$34,16,0))</f>
        <v>0</v>
      </c>
      <c r="D73" s="96">
        <f>IF(C73=" ",0,HLOOKUP(A73,'1. Overview per partner'!$C$17:$AG$34,17,0))</f>
        <v>0</v>
      </c>
      <c r="E73" s="308">
        <f t="shared" si="3"/>
        <v>0</v>
      </c>
      <c r="F73" s="96">
        <f>IF(ISERROR(HLOOKUP(A73,'1. Overview per partner'!$C$17:$AG$34,18,0)),0,HLOOKUP(A73,'1. Overview per partner'!$C$17:$AG$34,18,0))</f>
        <v>0</v>
      </c>
    </row>
    <row r="74" spans="1:6" x14ac:dyDescent="0.2">
      <c r="A74" s="25" t="str">
        <f t="shared" si="2"/>
        <v>Partner H</v>
      </c>
      <c r="B74" s="302" t="str">
        <f>IF(HLOOKUP(A74,'1. Overview per partner'!$C$17:$AG$20,4,0)='1. Overview per partner'!$B$258," ",HLOOKUP(A74,'1. Overview per partner'!$C$17:$AG$20,4,0))</f>
        <v xml:space="preserve"> </v>
      </c>
      <c r="C74" s="302">
        <f>IF(ISERROR(HLOOKUP(A74,'1. Overview per partner'!$C$17:$AG$34,16,0)),0,HLOOKUP(A74,'1. Overview per partner'!$C$17:$AG$34,16,0))</f>
        <v>0</v>
      </c>
      <c r="D74" s="96">
        <f>IF(C74=" ",0,HLOOKUP(A74,'1. Overview per partner'!$C$17:$AG$34,17,0))</f>
        <v>0</v>
      </c>
      <c r="E74" s="308">
        <f t="shared" si="3"/>
        <v>0</v>
      </c>
      <c r="F74" s="96">
        <f>IF(ISERROR(HLOOKUP(A74,'1. Overview per partner'!$C$17:$AG$34,18,0)),0,HLOOKUP(A74,'1. Overview per partner'!$C$17:$AG$34,18,0))</f>
        <v>0</v>
      </c>
    </row>
    <row r="75" spans="1:6" x14ac:dyDescent="0.2">
      <c r="A75" s="25" t="str">
        <f t="shared" si="2"/>
        <v>Partner I</v>
      </c>
      <c r="B75" s="302" t="str">
        <f>IF(HLOOKUP(A75,'1. Overview per partner'!$C$17:$AG$20,4,0)='1. Overview per partner'!$B$258," ",HLOOKUP(A75,'1. Overview per partner'!$C$17:$AG$20,4,0))</f>
        <v xml:space="preserve"> </v>
      </c>
      <c r="C75" s="302">
        <f>IF(ISERROR(HLOOKUP(A75,'1. Overview per partner'!$C$17:$AG$34,16,0)),0,HLOOKUP(A75,'1. Overview per partner'!$C$17:$AG$34,16,0))</f>
        <v>0</v>
      </c>
      <c r="D75" s="96">
        <f>IF(C75=" ",0,HLOOKUP(A75,'1. Overview per partner'!$C$17:$AG$34,17,0))</f>
        <v>0</v>
      </c>
      <c r="E75" s="308">
        <f t="shared" si="3"/>
        <v>0</v>
      </c>
      <c r="F75" s="96">
        <f>IF(ISERROR(HLOOKUP(A75,'1. Overview per partner'!$C$17:$AG$34,18,0)),0,HLOOKUP(A75,'1. Overview per partner'!$C$17:$AG$34,18,0))</f>
        <v>0</v>
      </c>
    </row>
    <row r="76" spans="1:6" x14ac:dyDescent="0.2">
      <c r="A76" s="25" t="str">
        <f t="shared" si="2"/>
        <v>Partner J</v>
      </c>
      <c r="B76" s="302" t="str">
        <f>IF(HLOOKUP(A76,'1. Overview per partner'!$C$17:$AG$20,4,0)='1. Overview per partner'!$B$258," ",HLOOKUP(A76,'1. Overview per partner'!$C$17:$AG$20,4,0))</f>
        <v xml:space="preserve"> </v>
      </c>
      <c r="C76" s="302">
        <f>IF(ISERROR(HLOOKUP(A76,'1. Overview per partner'!$C$17:$AG$34,16,0)),0,HLOOKUP(A76,'1. Overview per partner'!$C$17:$AG$34,16,0))</f>
        <v>0</v>
      </c>
      <c r="D76" s="96">
        <f>IF(C76=" ",0,HLOOKUP(A76,'1. Overview per partner'!$C$17:$AG$34,17,0))</f>
        <v>0</v>
      </c>
      <c r="E76" s="308">
        <f t="shared" si="3"/>
        <v>0</v>
      </c>
      <c r="F76" s="96">
        <f>IF(ISERROR(HLOOKUP(A76,'1. Overview per partner'!$C$17:$AG$34,18,0)),0,HLOOKUP(A76,'1. Overview per partner'!$C$17:$AG$34,18,0))</f>
        <v>0</v>
      </c>
    </row>
    <row r="77" spans="1:6" x14ac:dyDescent="0.2">
      <c r="A77" s="25" t="str">
        <f t="shared" si="2"/>
        <v>Partner K</v>
      </c>
      <c r="B77" s="302" t="str">
        <f>IF(HLOOKUP(A77,'1. Overview per partner'!$C$17:$AG$20,4,0)='1. Overview per partner'!$B$258," ",HLOOKUP(A77,'1. Overview per partner'!$C$17:$AG$20,4,0))</f>
        <v xml:space="preserve"> </v>
      </c>
      <c r="C77" s="302">
        <f>IF(ISERROR(HLOOKUP(A77,'1. Overview per partner'!$C$17:$AG$34,16,0)),0,HLOOKUP(A77,'1. Overview per partner'!$C$17:$AG$34,16,0))</f>
        <v>0</v>
      </c>
      <c r="D77" s="96">
        <f>IF(C77=" ",0,HLOOKUP(A77,'1. Overview per partner'!$C$17:$AG$34,17,0))</f>
        <v>0</v>
      </c>
      <c r="E77" s="308">
        <f t="shared" si="3"/>
        <v>0</v>
      </c>
      <c r="F77" s="96">
        <f>IF(ISERROR(HLOOKUP(A77,'1. Overview per partner'!$C$17:$AG$34,18,0)),0,HLOOKUP(A77,'1. Overview per partner'!$C$17:$AG$34,18,0))</f>
        <v>0</v>
      </c>
    </row>
    <row r="78" spans="1:6" x14ac:dyDescent="0.2">
      <c r="A78" s="25" t="str">
        <f t="shared" si="2"/>
        <v>Partner L</v>
      </c>
      <c r="B78" s="302" t="str">
        <f>IF(HLOOKUP(A78,'1. Overview per partner'!$C$17:$AG$20,4,0)='1. Overview per partner'!$B$258," ",HLOOKUP(A78,'1. Overview per partner'!$C$17:$AG$20,4,0))</f>
        <v xml:space="preserve"> </v>
      </c>
      <c r="C78" s="302">
        <f>IF(ISERROR(HLOOKUP(A78,'1. Overview per partner'!$C$17:$AG$34,16,0)),0,HLOOKUP(A78,'1. Overview per partner'!$C$17:$AG$34,16,0))</f>
        <v>0</v>
      </c>
      <c r="D78" s="96">
        <f>IF(C78=" ",0,HLOOKUP(A78,'1. Overview per partner'!$C$17:$AG$34,17,0))</f>
        <v>0</v>
      </c>
      <c r="E78" s="308">
        <f t="shared" si="3"/>
        <v>0</v>
      </c>
      <c r="F78" s="96">
        <f>IF(ISERROR(HLOOKUP(A78,'1. Overview per partner'!$C$17:$AG$34,18,0)),0,HLOOKUP(A78,'1. Overview per partner'!$C$17:$AG$34,18,0))</f>
        <v>0</v>
      </c>
    </row>
    <row r="79" spans="1:6" x14ac:dyDescent="0.2">
      <c r="A79" s="25" t="str">
        <f t="shared" si="2"/>
        <v>Partner M</v>
      </c>
      <c r="B79" s="302" t="str">
        <f>IF(HLOOKUP(A79,'1. Overview per partner'!$C$17:$AG$20,4,0)='1. Overview per partner'!$B$258," ",HLOOKUP(A79,'1. Overview per partner'!$C$17:$AG$20,4,0))</f>
        <v xml:space="preserve"> </v>
      </c>
      <c r="C79" s="302">
        <f>IF(ISERROR(HLOOKUP(A79,'1. Overview per partner'!$C$17:$AG$34,16,0)),0,HLOOKUP(A79,'1. Overview per partner'!$C$17:$AG$34,16,0))</f>
        <v>0</v>
      </c>
      <c r="D79" s="96">
        <f>IF(C79=" ",0,HLOOKUP(A79,'1. Overview per partner'!$C$17:$AG$34,17,0))</f>
        <v>0</v>
      </c>
      <c r="E79" s="308">
        <f t="shared" si="3"/>
        <v>0</v>
      </c>
      <c r="F79" s="96">
        <f>IF(ISERROR(HLOOKUP(A79,'1. Overview per partner'!$C$17:$AG$34,18,0)),0,HLOOKUP(A79,'1. Overview per partner'!$C$17:$AG$34,18,0))</f>
        <v>0</v>
      </c>
    </row>
    <row r="80" spans="1:6" x14ac:dyDescent="0.2">
      <c r="A80" s="25" t="str">
        <f t="shared" si="2"/>
        <v>Partner N</v>
      </c>
      <c r="B80" s="302" t="str">
        <f>IF(HLOOKUP(A80,'1. Overview per partner'!$C$17:$AG$20,4,0)='1. Overview per partner'!$B$258," ",HLOOKUP(A80,'1. Overview per partner'!$C$17:$AG$20,4,0))</f>
        <v xml:space="preserve"> </v>
      </c>
      <c r="C80" s="302">
        <f>IF(ISERROR(HLOOKUP(A80,'1. Overview per partner'!$C$17:$AG$34,16,0)),0,HLOOKUP(A80,'1. Overview per partner'!$C$17:$AG$34,16,0))</f>
        <v>0</v>
      </c>
      <c r="D80" s="96">
        <f>IF(C80=" ",0,HLOOKUP(A80,'1. Overview per partner'!$C$17:$AG$34,17,0))</f>
        <v>0</v>
      </c>
      <c r="E80" s="308">
        <f t="shared" si="3"/>
        <v>0</v>
      </c>
      <c r="F80" s="96">
        <f>IF(ISERROR(HLOOKUP(A80,'1. Overview per partner'!$C$17:$AG$34,18,0)),0,HLOOKUP(A80,'1. Overview per partner'!$C$17:$AG$34,18,0))</f>
        <v>0</v>
      </c>
    </row>
    <row r="81" spans="1:6" x14ac:dyDescent="0.2">
      <c r="A81" s="25" t="str">
        <f t="shared" si="2"/>
        <v>Partner O</v>
      </c>
      <c r="B81" s="302" t="str">
        <f>IF(HLOOKUP(A81,'1. Overview per partner'!$C$17:$AG$20,4,0)='1. Overview per partner'!$B$258," ",HLOOKUP(A81,'1. Overview per partner'!$C$17:$AG$20,4,0))</f>
        <v xml:space="preserve"> </v>
      </c>
      <c r="C81" s="302">
        <f>IF(ISERROR(HLOOKUP(A81,'1. Overview per partner'!$C$17:$AG$34,16,0)),0,HLOOKUP(A81,'1. Overview per partner'!$C$17:$AG$34,16,0))</f>
        <v>0</v>
      </c>
      <c r="D81" s="96">
        <f>IF(C81=" ",0,HLOOKUP(A81,'1. Overview per partner'!$C$17:$AG$34,17,0))</f>
        <v>0</v>
      </c>
      <c r="E81" s="308">
        <f t="shared" ref="E81:E97" si="4">IF(ISERROR((D81+C81)/B42),0,(D81+C81)/B42)</f>
        <v>0</v>
      </c>
      <c r="F81" s="96">
        <f>IF(ISERROR(HLOOKUP(A81,'1. Overview per partner'!$C$17:$AG$34,18,0)),0,HLOOKUP(A81,'1. Overview per partner'!$C$17:$AG$34,18,0))</f>
        <v>0</v>
      </c>
    </row>
    <row r="82" spans="1:6" outlineLevel="1" x14ac:dyDescent="0.2">
      <c r="A82" s="25" t="str">
        <f t="shared" si="2"/>
        <v>Partner P</v>
      </c>
      <c r="B82" s="302" t="str">
        <f>IF(HLOOKUP(A82,'1. Overview per partner'!$C$17:$AG$20,4,0)='1. Overview per partner'!$B$258," ",HLOOKUP(A82,'1. Overview per partner'!$C$17:$AG$20,4,0))</f>
        <v xml:space="preserve"> </v>
      </c>
      <c r="C82" s="302">
        <f>IF(ISERROR(HLOOKUP(A82,'1. Overview per partner'!$C$17:$AG$34,16,0)),0,HLOOKUP(A82,'1. Overview per partner'!$C$17:$AG$34,16,0))</f>
        <v>0</v>
      </c>
      <c r="D82" s="96">
        <f>IF(C82=" ",0,HLOOKUP(A82,'1. Overview per partner'!$C$17:$AG$34,17,0))</f>
        <v>0</v>
      </c>
      <c r="E82" s="308">
        <f t="shared" si="4"/>
        <v>0</v>
      </c>
      <c r="F82" s="96">
        <f>IF(ISERROR(HLOOKUP(A82,'1. Overview per partner'!$C$17:$AG$34,18,0)),0,HLOOKUP(A82,'1. Overview per partner'!$C$17:$AG$34,18,0))</f>
        <v>0</v>
      </c>
    </row>
    <row r="83" spans="1:6" outlineLevel="1" x14ac:dyDescent="0.2">
      <c r="A83" s="25" t="str">
        <f t="shared" si="2"/>
        <v>Partner Q</v>
      </c>
      <c r="B83" s="302" t="str">
        <f>IF(HLOOKUP(A83,'1. Overview per partner'!$C$17:$AG$20,4,0)='1. Overview per partner'!$B$258," ",HLOOKUP(A83,'1. Overview per partner'!$C$17:$AG$20,4,0))</f>
        <v xml:space="preserve"> </v>
      </c>
      <c r="C83" s="302">
        <f>IF(ISERROR(HLOOKUP(A83,'1. Overview per partner'!$C$17:$AG$34,16,0)),0,HLOOKUP(A83,'1. Overview per partner'!$C$17:$AG$34,16,0))</f>
        <v>0</v>
      </c>
      <c r="D83" s="96">
        <f>IF(C83=" ",0,HLOOKUP(A83,'1. Overview per partner'!$C$17:$AG$34,17,0))</f>
        <v>0</v>
      </c>
      <c r="E83" s="308">
        <f t="shared" si="4"/>
        <v>0</v>
      </c>
      <c r="F83" s="96">
        <f>IF(ISERROR(HLOOKUP(A83,'1. Overview per partner'!$C$17:$AG$34,18,0)),0,HLOOKUP(A83,'1. Overview per partner'!$C$17:$AG$34,18,0))</f>
        <v>0</v>
      </c>
    </row>
    <row r="84" spans="1:6" outlineLevel="1" x14ac:dyDescent="0.2">
      <c r="A84" s="25" t="str">
        <f t="shared" si="2"/>
        <v>Partner R</v>
      </c>
      <c r="B84" s="302" t="str">
        <f>IF(HLOOKUP(A84,'1. Overview per partner'!$C$17:$AG$20,4,0)='1. Overview per partner'!$B$258," ",HLOOKUP(A84,'1. Overview per partner'!$C$17:$AG$20,4,0))</f>
        <v xml:space="preserve"> </v>
      </c>
      <c r="C84" s="302">
        <f>IF(ISERROR(HLOOKUP(A84,'1. Overview per partner'!$C$17:$AG$34,16,0)),0,HLOOKUP(A84,'1. Overview per partner'!$C$17:$AG$34,16,0))</f>
        <v>0</v>
      </c>
      <c r="D84" s="96">
        <f>IF(C84=" ",0,HLOOKUP(A84,'1. Overview per partner'!$C$17:$AG$34,17,0))</f>
        <v>0</v>
      </c>
      <c r="E84" s="308">
        <f t="shared" si="4"/>
        <v>0</v>
      </c>
      <c r="F84" s="96">
        <f>IF(ISERROR(HLOOKUP(A84,'1. Overview per partner'!$C$17:$AG$34,18,0)),0,HLOOKUP(A84,'1. Overview per partner'!$C$17:$AG$34,18,0))</f>
        <v>0</v>
      </c>
    </row>
    <row r="85" spans="1:6" outlineLevel="1" x14ac:dyDescent="0.2">
      <c r="A85" s="25" t="str">
        <f t="shared" ref="A85:A97" si="5">A46</f>
        <v>Partner S</v>
      </c>
      <c r="B85" s="302" t="str">
        <f>IF(HLOOKUP(A85,'1. Overview per partner'!$C$17:$AG$20,4,0)='1. Overview per partner'!$B$258," ",HLOOKUP(A85,'1. Overview per partner'!$C$17:$AG$20,4,0))</f>
        <v xml:space="preserve"> </v>
      </c>
      <c r="C85" s="302">
        <f>IF(ISERROR(HLOOKUP(A85,'1. Overview per partner'!$C$17:$AG$34,16,0)),0,HLOOKUP(A85,'1. Overview per partner'!$C$17:$AG$34,16,0))</f>
        <v>0</v>
      </c>
      <c r="D85" s="96">
        <f>IF(C85=" ",0,HLOOKUP(A85,'1. Overview per partner'!$C$17:$AG$34,17,0))</f>
        <v>0</v>
      </c>
      <c r="E85" s="308">
        <f t="shared" si="4"/>
        <v>0</v>
      </c>
      <c r="F85" s="96">
        <f>IF(ISERROR(HLOOKUP(A85,'1. Overview per partner'!$C$17:$AG$34,18,0)),0,HLOOKUP(A85,'1. Overview per partner'!$C$17:$AG$34,18,0))</f>
        <v>0</v>
      </c>
    </row>
    <row r="86" spans="1:6" outlineLevel="1" x14ac:dyDescent="0.2">
      <c r="A86" s="25" t="str">
        <f t="shared" si="5"/>
        <v>Partner T</v>
      </c>
      <c r="B86" s="302" t="str">
        <f>IF(HLOOKUP(A86,'1. Overview per partner'!$C$17:$AG$20,4,0)='1. Overview per partner'!$B$258," ",HLOOKUP(A86,'1. Overview per partner'!$C$17:$AG$20,4,0))</f>
        <v xml:space="preserve"> </v>
      </c>
      <c r="C86" s="302">
        <f>IF(ISERROR(HLOOKUP(A86,'1. Overview per partner'!$C$17:$AG$34,16,0)),0,HLOOKUP(A86,'1. Overview per partner'!$C$17:$AG$34,16,0))</f>
        <v>0</v>
      </c>
      <c r="D86" s="96">
        <f>IF(C86=" ",0,HLOOKUP(A86,'1. Overview per partner'!$C$17:$AG$34,17,0))</f>
        <v>0</v>
      </c>
      <c r="E86" s="308">
        <f t="shared" si="4"/>
        <v>0</v>
      </c>
      <c r="F86" s="96">
        <f>IF(ISERROR(HLOOKUP(A86,'1. Overview per partner'!$C$17:$AG$34,18,0)),0,HLOOKUP(A86,'1. Overview per partner'!$C$17:$AG$34,18,0))</f>
        <v>0</v>
      </c>
    </row>
    <row r="87" spans="1:6" outlineLevel="1" x14ac:dyDescent="0.2">
      <c r="A87" s="25" t="str">
        <f t="shared" si="5"/>
        <v>Partner U</v>
      </c>
      <c r="B87" s="302" t="str">
        <f>IF(HLOOKUP(A87,'1. Overview per partner'!$C$17:$AG$20,4,0)='1. Overview per partner'!$B$258," ",HLOOKUP(A87,'1. Overview per partner'!$C$17:$AG$20,4,0))</f>
        <v xml:space="preserve"> </v>
      </c>
      <c r="C87" s="302">
        <f>IF(ISERROR(HLOOKUP(A87,'1. Overview per partner'!$C$17:$AG$34,16,0)),0,HLOOKUP(A87,'1. Overview per partner'!$C$17:$AG$34,16,0))</f>
        <v>0</v>
      </c>
      <c r="D87" s="96">
        <f>IF(C87=" ",0,HLOOKUP(A87,'1. Overview per partner'!$C$17:$AG$34,17,0))</f>
        <v>0</v>
      </c>
      <c r="E87" s="308">
        <f t="shared" si="4"/>
        <v>0</v>
      </c>
      <c r="F87" s="96">
        <f>IF(ISERROR(HLOOKUP(A87,'1. Overview per partner'!$C$17:$AG$34,18,0)),0,HLOOKUP(A87,'1. Overview per partner'!$C$17:$AG$34,18,0))</f>
        <v>0</v>
      </c>
    </row>
    <row r="88" spans="1:6" outlineLevel="1" x14ac:dyDescent="0.2">
      <c r="A88" s="25" t="str">
        <f t="shared" si="5"/>
        <v>Partner V</v>
      </c>
      <c r="B88" s="302" t="str">
        <f>IF(HLOOKUP(A88,'1. Overview per partner'!$C$17:$AG$20,4,0)='1. Overview per partner'!$B$258," ",HLOOKUP(A88,'1. Overview per partner'!$C$17:$AG$20,4,0))</f>
        <v xml:space="preserve"> </v>
      </c>
      <c r="C88" s="302">
        <f>IF(ISERROR(HLOOKUP(A88,'1. Overview per partner'!$C$17:$AG$34,16,0)),0,HLOOKUP(A88,'1. Overview per partner'!$C$17:$AG$34,16,0))</f>
        <v>0</v>
      </c>
      <c r="D88" s="96">
        <f>IF(C88=" ",0,HLOOKUP(A88,'1. Overview per partner'!$C$17:$AG$34,17,0))</f>
        <v>0</v>
      </c>
      <c r="E88" s="308">
        <f t="shared" si="4"/>
        <v>0</v>
      </c>
      <c r="F88" s="96">
        <f>IF(ISERROR(HLOOKUP(A88,'1. Overview per partner'!$C$17:$AG$34,18,0)),0,HLOOKUP(A88,'1. Overview per partner'!$C$17:$AG$34,18,0))</f>
        <v>0</v>
      </c>
    </row>
    <row r="89" spans="1:6" outlineLevel="1" x14ac:dyDescent="0.2">
      <c r="A89" s="25" t="str">
        <f t="shared" si="5"/>
        <v>Partner W</v>
      </c>
      <c r="B89" s="302" t="str">
        <f>IF(HLOOKUP(A89,'1. Overview per partner'!$C$17:$AG$20,4,0)='1. Overview per partner'!$B$258," ",HLOOKUP(A89,'1. Overview per partner'!$C$17:$AG$20,4,0))</f>
        <v xml:space="preserve"> </v>
      </c>
      <c r="C89" s="302">
        <f>IF(ISERROR(HLOOKUP(A89,'1. Overview per partner'!$C$17:$AG$34,16,0)),0,HLOOKUP(A89,'1. Overview per partner'!$C$17:$AG$34,16,0))</f>
        <v>0</v>
      </c>
      <c r="D89" s="96">
        <f>IF(C89=" ",0,HLOOKUP(A89,'1. Overview per partner'!$C$17:$AG$34,17,0))</f>
        <v>0</v>
      </c>
      <c r="E89" s="308">
        <f t="shared" si="4"/>
        <v>0</v>
      </c>
      <c r="F89" s="96">
        <f>IF(ISERROR(HLOOKUP(A89,'1. Overview per partner'!$C$17:$AG$34,18,0)),0,HLOOKUP(A89,'1. Overview per partner'!$C$17:$AG$34,18,0))</f>
        <v>0</v>
      </c>
    </row>
    <row r="90" spans="1:6" outlineLevel="1" x14ac:dyDescent="0.2">
      <c r="A90" s="25" t="str">
        <f t="shared" si="5"/>
        <v>Partner X</v>
      </c>
      <c r="B90" s="302" t="str">
        <f>IF(HLOOKUP(A90,'1. Overview per partner'!$C$17:$AG$20,4,0)='1. Overview per partner'!$B$258," ",HLOOKUP(A90,'1. Overview per partner'!$C$17:$AG$20,4,0))</f>
        <v xml:space="preserve"> </v>
      </c>
      <c r="C90" s="302">
        <f>IF(ISERROR(HLOOKUP(A90,'1. Overview per partner'!$C$17:$AG$34,16,0)),0,HLOOKUP(A90,'1. Overview per partner'!$C$17:$AG$34,16,0))</f>
        <v>0</v>
      </c>
      <c r="D90" s="96">
        <f>IF(C90=" ",0,HLOOKUP(A90,'1. Overview per partner'!$C$17:$AG$34,17,0))</f>
        <v>0</v>
      </c>
      <c r="E90" s="308">
        <f t="shared" si="4"/>
        <v>0</v>
      </c>
      <c r="F90" s="96">
        <f>IF(ISERROR(HLOOKUP(A90,'1. Overview per partner'!$C$17:$AG$34,18,0)),0,HLOOKUP(A90,'1. Overview per partner'!$C$17:$AG$34,18,0))</f>
        <v>0</v>
      </c>
    </row>
    <row r="91" spans="1:6" outlineLevel="1" x14ac:dyDescent="0.2">
      <c r="A91" s="25" t="str">
        <f t="shared" si="5"/>
        <v>Partner Y</v>
      </c>
      <c r="B91" s="302" t="str">
        <f>IF(HLOOKUP(A91,'1. Overview per partner'!$C$17:$AG$20,4,0)='1. Overview per partner'!$B$258," ",HLOOKUP(A91,'1. Overview per partner'!$C$17:$AG$20,4,0))</f>
        <v xml:space="preserve"> </v>
      </c>
      <c r="C91" s="302">
        <f>IF(ISERROR(HLOOKUP(A91,'1. Overview per partner'!$C$17:$AG$34,16,0)),0,HLOOKUP(A91,'1. Overview per partner'!$C$17:$AG$34,16,0))</f>
        <v>0</v>
      </c>
      <c r="D91" s="96">
        <f>IF(C91=" ",0,HLOOKUP(A91,'1. Overview per partner'!$C$17:$AG$34,17,0))</f>
        <v>0</v>
      </c>
      <c r="E91" s="308">
        <f t="shared" si="4"/>
        <v>0</v>
      </c>
      <c r="F91" s="96">
        <f>IF(ISERROR(HLOOKUP(A91,'1. Overview per partner'!$C$17:$AG$34,18,0)),0,HLOOKUP(A91,'1. Overview per partner'!$C$17:$AG$34,18,0))</f>
        <v>0</v>
      </c>
    </row>
    <row r="92" spans="1:6" outlineLevel="1" x14ac:dyDescent="0.2">
      <c r="A92" s="25" t="str">
        <f t="shared" si="5"/>
        <v>Partner Z</v>
      </c>
      <c r="B92" s="302" t="str">
        <f>IF(HLOOKUP(A92,'1. Overview per partner'!$C$17:$AG$20,4,0)='1. Overview per partner'!$B$258," ",HLOOKUP(A92,'1. Overview per partner'!$C$17:$AG$20,4,0))</f>
        <v xml:space="preserve"> </v>
      </c>
      <c r="C92" s="302">
        <f>IF(ISERROR(HLOOKUP(A92,'1. Overview per partner'!$C$17:$AG$34,16,0)),0,HLOOKUP(A92,'1. Overview per partner'!$C$17:$AG$34,16,0))</f>
        <v>0</v>
      </c>
      <c r="D92" s="96">
        <f>IF(C92=" ",0,HLOOKUP(A92,'1. Overview per partner'!$C$17:$AG$34,17,0))</f>
        <v>0</v>
      </c>
      <c r="E92" s="308">
        <f t="shared" si="4"/>
        <v>0</v>
      </c>
      <c r="F92" s="96">
        <f>IF(ISERROR(HLOOKUP(A92,'1. Overview per partner'!$C$17:$AG$34,18,0)),0,HLOOKUP(A92,'1. Overview per partner'!$C$17:$AG$34,18,0))</f>
        <v>0</v>
      </c>
    </row>
    <row r="93" spans="1:6" outlineLevel="1" x14ac:dyDescent="0.2">
      <c r="A93" s="25" t="str">
        <f t="shared" si="5"/>
        <v>Partner AA</v>
      </c>
      <c r="B93" s="302" t="str">
        <f>IF(HLOOKUP(A93,'1. Overview per partner'!$C$17:$AG$20,4,0)='1. Overview per partner'!$B$258," ",HLOOKUP(A93,'1. Overview per partner'!$C$17:$AG$20,4,0))</f>
        <v xml:space="preserve"> </v>
      </c>
      <c r="C93" s="302">
        <f>IF(ISERROR(HLOOKUP(A93,'1. Overview per partner'!$C$17:$AG$34,16,0)),0,HLOOKUP(A93,'1. Overview per partner'!$C$17:$AG$34,16,0))</f>
        <v>0</v>
      </c>
      <c r="D93" s="96">
        <f>IF(C93=" ",0,HLOOKUP(A93,'1. Overview per partner'!$C$17:$AG$34,17,0))</f>
        <v>0</v>
      </c>
      <c r="E93" s="308">
        <f t="shared" si="4"/>
        <v>0</v>
      </c>
      <c r="F93" s="96">
        <f>IF(ISERROR(HLOOKUP(A93,'1. Overview per partner'!$C$17:$AG$34,18,0)),0,HLOOKUP(A93,'1. Overview per partner'!$C$17:$AG$34,18,0))</f>
        <v>0</v>
      </c>
    </row>
    <row r="94" spans="1:6" outlineLevel="1" x14ac:dyDescent="0.2">
      <c r="A94" s="25" t="str">
        <f t="shared" si="5"/>
        <v>Partner AB</v>
      </c>
      <c r="B94" s="302" t="str">
        <f>IF(HLOOKUP(A94,'1. Overview per partner'!$C$17:$AG$20,4,0)='1. Overview per partner'!$B$258," ",HLOOKUP(A94,'1. Overview per partner'!$C$17:$AG$20,4,0))</f>
        <v xml:space="preserve"> </v>
      </c>
      <c r="C94" s="302">
        <f>IF(ISERROR(HLOOKUP(A94,'1. Overview per partner'!$C$17:$AG$34,16,0)),0,HLOOKUP(A94,'1. Overview per partner'!$C$17:$AG$34,16,0))</f>
        <v>0</v>
      </c>
      <c r="D94" s="96">
        <f>IF(C94=" ",0,HLOOKUP(A94,'1. Overview per partner'!$C$17:$AG$34,17,0))</f>
        <v>0</v>
      </c>
      <c r="E94" s="308">
        <f t="shared" si="4"/>
        <v>0</v>
      </c>
      <c r="F94" s="96">
        <f>IF(ISERROR(HLOOKUP(A94,'1. Overview per partner'!$C$17:$AG$34,18,0)),0,HLOOKUP(A94,'1. Overview per partner'!$C$17:$AG$34,18,0))</f>
        <v>0</v>
      </c>
    </row>
    <row r="95" spans="1:6" outlineLevel="1" x14ac:dyDescent="0.2">
      <c r="A95" s="25" t="str">
        <f t="shared" si="5"/>
        <v>Partner AC</v>
      </c>
      <c r="B95" s="302" t="str">
        <f>IF(HLOOKUP(A95,'1. Overview per partner'!$C$17:$AG$20,4,0)='1. Overview per partner'!$B$258," ",HLOOKUP(A95,'1. Overview per partner'!$C$17:$AG$20,4,0))</f>
        <v xml:space="preserve"> </v>
      </c>
      <c r="C95" s="302">
        <f>IF(ISERROR(HLOOKUP(A95,'1. Overview per partner'!$C$17:$AG$34,16,0)),0,HLOOKUP(A95,'1. Overview per partner'!$C$17:$AG$34,16,0))</f>
        <v>0</v>
      </c>
      <c r="D95" s="96">
        <f>IF(C95=" ",0,HLOOKUP(A95,'1. Overview per partner'!$C$17:$AG$34,17,0))</f>
        <v>0</v>
      </c>
      <c r="E95" s="308">
        <f t="shared" si="4"/>
        <v>0</v>
      </c>
      <c r="F95" s="96">
        <f>IF(ISERROR(HLOOKUP(A95,'1. Overview per partner'!$C$17:$AG$34,18,0)),0,HLOOKUP(A95,'1. Overview per partner'!$C$17:$AG$34,18,0))</f>
        <v>0</v>
      </c>
    </row>
    <row r="96" spans="1:6" outlineLevel="1" x14ac:dyDescent="0.2">
      <c r="A96" s="25" t="str">
        <f t="shared" si="5"/>
        <v>Partner AD</v>
      </c>
      <c r="B96" s="302" t="str">
        <f>IF(HLOOKUP(A96,'1. Overview per partner'!$C$17:$AG$20,4,0)='1. Overview per partner'!$B$258," ",HLOOKUP(A96,'1. Overview per partner'!$C$17:$AG$20,4,0))</f>
        <v xml:space="preserve"> </v>
      </c>
      <c r="C96" s="302">
        <f>IF(ISERROR(HLOOKUP(A96,'1. Overview per partner'!$C$17:$AG$34,16,0)),0,HLOOKUP(A96,'1. Overview per partner'!$C$17:$AG$34,16,0))</f>
        <v>0</v>
      </c>
      <c r="D96" s="96">
        <f>IF(C96=" ",0,HLOOKUP(A96,'1. Overview per partner'!$C$17:$AG$34,17,0))</f>
        <v>0</v>
      </c>
      <c r="E96" s="308">
        <f t="shared" si="4"/>
        <v>0</v>
      </c>
      <c r="F96" s="96">
        <f>IF(ISERROR(HLOOKUP(A96,'1. Overview per partner'!$C$17:$AG$34,18,0)),0,HLOOKUP(A96,'1. Overview per partner'!$C$17:$AG$34,18,0))</f>
        <v>0</v>
      </c>
    </row>
    <row r="97" spans="1:12" ht="13.5" outlineLevel="1" thickBot="1" x14ac:dyDescent="0.25">
      <c r="A97" s="25" t="str">
        <f t="shared" si="5"/>
        <v>Partner AE</v>
      </c>
      <c r="B97" s="302" t="str">
        <f>IF(HLOOKUP(A97,'1. Overview per partner'!$C$17:$AG$20,4,0)='1. Overview per partner'!$B$258," ",HLOOKUP(A97,'1. Overview per partner'!$C$17:$AG$20,4,0))</f>
        <v xml:space="preserve"> </v>
      </c>
      <c r="C97" s="306">
        <f>IF(ISERROR(HLOOKUP(A97,'1. Overview per partner'!$C$17:$AG$34,16,0)),0,HLOOKUP(A97,'1. Overview per partner'!$C$17:$AG$34,16,0))</f>
        <v>0</v>
      </c>
      <c r="D97" s="131">
        <f>IF(C97=" ",0,HLOOKUP(A97,'1. Overview per partner'!$C$17:$AG$34,17,0))</f>
        <v>0</v>
      </c>
      <c r="E97" s="309">
        <f t="shared" si="4"/>
        <v>0</v>
      </c>
      <c r="F97" s="131">
        <f>IF(ISERROR(HLOOKUP(A97,'1. Overview per partner'!$C$17:$AG$34,18,0)),0,HLOOKUP(A97,'1. Overview per partner'!$C$17:$AG$34,18,0))</f>
        <v>0</v>
      </c>
    </row>
    <row r="98" spans="1:12" ht="13.5" thickBot="1" x14ac:dyDescent="0.25">
      <c r="A98" s="350" t="s">
        <v>137</v>
      </c>
      <c r="B98" s="351"/>
      <c r="C98" s="32">
        <f>SUM(C67:C97)</f>
        <v>0</v>
      </c>
      <c r="D98" s="32">
        <f>SUM(D67:D97)</f>
        <v>0</v>
      </c>
      <c r="E98" s="76">
        <f>IF(ISERROR((D98+C98)/B59),0,(D98+C98)/B59)</f>
        <v>0</v>
      </c>
      <c r="F98" s="32">
        <f>SUM(F67:F97)</f>
        <v>0</v>
      </c>
    </row>
    <row r="100" spans="1:12" ht="14.25" customHeight="1" thickBot="1" x14ac:dyDescent="0.25">
      <c r="D100" s="26"/>
    </row>
    <row r="101" spans="1:12" ht="13.5" thickBot="1" x14ac:dyDescent="0.25">
      <c r="A101" s="344" t="s">
        <v>138</v>
      </c>
      <c r="B101" s="345"/>
      <c r="C101" s="345"/>
      <c r="D101" s="345"/>
      <c r="E101" s="345"/>
      <c r="F101" s="346"/>
    </row>
    <row r="102" spans="1:12" ht="13.5" customHeight="1" thickBot="1" x14ac:dyDescent="0.25">
      <c r="A102" s="66"/>
      <c r="B102" s="118"/>
      <c r="C102" s="115" t="s">
        <v>139</v>
      </c>
      <c r="D102" s="347" t="s">
        <v>140</v>
      </c>
      <c r="E102" s="348"/>
      <c r="F102" s="349"/>
      <c r="G102" s="65"/>
      <c r="H102" s="65"/>
      <c r="I102" s="65"/>
      <c r="J102" s="65"/>
      <c r="K102" s="65"/>
      <c r="L102" s="65"/>
    </row>
    <row r="103" spans="1:12" ht="12.75" customHeight="1" thickBot="1" x14ac:dyDescent="0.25">
      <c r="A103" s="10" t="s">
        <v>121</v>
      </c>
      <c r="B103" s="119"/>
      <c r="C103" s="116">
        <f>B24</f>
        <v>0</v>
      </c>
      <c r="D103" s="228"/>
      <c r="E103" s="229"/>
      <c r="F103" s="230"/>
    </row>
    <row r="104" spans="1:12" ht="12.75" customHeight="1" thickBot="1" x14ac:dyDescent="0.25">
      <c r="A104" s="12" t="s">
        <v>131</v>
      </c>
      <c r="B104" s="118"/>
      <c r="C104" s="68">
        <f>C98</f>
        <v>0</v>
      </c>
      <c r="D104" s="336" t="str">
        <f>IF(ISERROR(C104/C103)," ",C104/C103)</f>
        <v xml:space="preserve"> </v>
      </c>
      <c r="E104" s="338"/>
      <c r="F104" s="342" t="str">
        <f>IF(C105=0," ",IF((C105/C104)=0.5," ","fed:prov not 2:1"))</f>
        <v xml:space="preserve"> </v>
      </c>
    </row>
    <row r="105" spans="1:12" ht="12.75" customHeight="1" thickBot="1" x14ac:dyDescent="0.25">
      <c r="A105" s="12" t="s">
        <v>132</v>
      </c>
      <c r="B105" s="118"/>
      <c r="C105" s="68">
        <f>D98</f>
        <v>0</v>
      </c>
      <c r="D105" s="336" t="str">
        <f>IF(ISERROR(C105/C103)," ",C105/C103)</f>
        <v xml:space="preserve"> </v>
      </c>
      <c r="E105" s="337"/>
      <c r="F105" s="343"/>
    </row>
    <row r="106" spans="1:12" ht="12.75" customHeight="1" x14ac:dyDescent="0.2">
      <c r="A106" s="231" t="s">
        <v>141</v>
      </c>
      <c r="B106" s="120"/>
      <c r="C106" s="268"/>
      <c r="D106" s="262">
        <f>IF(ISERROR(C106/$C$105),0,C106/$C$105)</f>
        <v>0</v>
      </c>
      <c r="E106" s="264"/>
      <c r="F106" s="339" t="str">
        <f>IF(SUM(C106:C114)=C105," ","DEVIATION: check sum provincial funding")</f>
        <v xml:space="preserve"> </v>
      </c>
    </row>
    <row r="107" spans="1:12" ht="12.75" customHeight="1" x14ac:dyDescent="0.2">
      <c r="A107" s="232" t="s">
        <v>142</v>
      </c>
      <c r="B107" s="120"/>
      <c r="C107" s="269"/>
      <c r="D107" s="267">
        <f t="shared" ref="D107:D114" si="6">IF(ISERROR(C107/$C$105),0,C107/$C$105)</f>
        <v>0</v>
      </c>
      <c r="E107" s="265"/>
      <c r="F107" s="340"/>
    </row>
    <row r="108" spans="1:12" ht="12.75" customHeight="1" x14ac:dyDescent="0.2">
      <c r="A108" s="232" t="s">
        <v>143</v>
      </c>
      <c r="B108" s="120"/>
      <c r="C108" s="269"/>
      <c r="D108" s="267">
        <f t="shared" si="6"/>
        <v>0</v>
      </c>
      <c r="E108" s="265"/>
      <c r="F108" s="340"/>
    </row>
    <row r="109" spans="1:12" ht="12.75" customHeight="1" x14ac:dyDescent="0.2">
      <c r="A109" s="232" t="s">
        <v>144</v>
      </c>
      <c r="B109" s="120"/>
      <c r="C109" s="269"/>
      <c r="D109" s="267">
        <f t="shared" si="6"/>
        <v>0</v>
      </c>
      <c r="E109" s="265"/>
      <c r="F109" s="340"/>
    </row>
    <row r="110" spans="1:12" ht="12.75" customHeight="1" x14ac:dyDescent="0.2">
      <c r="A110" s="232" t="s">
        <v>145</v>
      </c>
      <c r="B110" s="120"/>
      <c r="C110" s="269"/>
      <c r="D110" s="267">
        <f t="shared" si="6"/>
        <v>0</v>
      </c>
      <c r="E110" s="265"/>
      <c r="F110" s="340"/>
    </row>
    <row r="111" spans="1:12" ht="12.75" customHeight="1" x14ac:dyDescent="0.2">
      <c r="A111" s="232" t="s">
        <v>146</v>
      </c>
      <c r="B111" s="120"/>
      <c r="C111" s="269"/>
      <c r="D111" s="267">
        <f t="shared" si="6"/>
        <v>0</v>
      </c>
      <c r="E111" s="265"/>
      <c r="F111" s="340"/>
    </row>
    <row r="112" spans="1:12" ht="12.75" customHeight="1" x14ac:dyDescent="0.2">
      <c r="A112" s="232" t="s">
        <v>147</v>
      </c>
      <c r="B112" s="120"/>
      <c r="C112" s="269"/>
      <c r="D112" s="267">
        <f t="shared" si="6"/>
        <v>0</v>
      </c>
      <c r="E112" s="265"/>
      <c r="F112" s="340"/>
    </row>
    <row r="113" spans="1:6" ht="12.75" customHeight="1" x14ac:dyDescent="0.2">
      <c r="A113" s="232" t="s">
        <v>148</v>
      </c>
      <c r="B113" s="120"/>
      <c r="C113" s="269"/>
      <c r="D113" s="267">
        <f t="shared" si="6"/>
        <v>0</v>
      </c>
      <c r="E113" s="265"/>
      <c r="F113" s="340"/>
    </row>
    <row r="114" spans="1:6" ht="12.75" customHeight="1" thickBot="1" x14ac:dyDescent="0.25">
      <c r="A114" s="233" t="s">
        <v>149</v>
      </c>
      <c r="B114" s="119"/>
      <c r="C114" s="270"/>
      <c r="D114" s="263">
        <f t="shared" si="6"/>
        <v>0</v>
      </c>
      <c r="E114" s="266"/>
      <c r="F114" s="341"/>
    </row>
    <row r="115" spans="1:6" ht="12.75" customHeight="1" thickBot="1" x14ac:dyDescent="0.25">
      <c r="A115" s="12" t="s">
        <v>150</v>
      </c>
      <c r="B115" s="118"/>
      <c r="C115" s="117">
        <f>C105+C104</f>
        <v>0</v>
      </c>
      <c r="D115" s="336">
        <f>IF(ISERROR(C115/$C$103),0,(C115/$C$103))</f>
        <v>0</v>
      </c>
      <c r="E115" s="338"/>
      <c r="F115" s="314"/>
    </row>
    <row r="116" spans="1:6" ht="12.75" customHeight="1" thickBot="1" x14ac:dyDescent="0.25">
      <c r="A116" s="12" t="s">
        <v>151</v>
      </c>
      <c r="B116" s="118"/>
      <c r="C116" s="237">
        <f>SUM(C117:C118)</f>
        <v>0</v>
      </c>
      <c r="D116" s="336">
        <f>IF(ISERROR(C116/$C$103),0,(C116/$C$103))</f>
        <v>0</v>
      </c>
      <c r="E116" s="338"/>
      <c r="F116" s="314"/>
    </row>
    <row r="117" spans="1:6" ht="12.75" customHeight="1" x14ac:dyDescent="0.2">
      <c r="A117" s="361" t="s">
        <v>18</v>
      </c>
      <c r="B117" s="362"/>
      <c r="C117" s="238">
        <f>IF(ISERROR(SUMIF('1. Overview per partner'!$C$21:$AG$21,'1. Overview per partner'!$B$274,'1. Overview per partner'!$C35:$AG35)),0,SUMIF('1. Overview per partner'!$C$21:$AG$21,'1. Overview per partner'!$B$274,'1. Overview per partner'!$C35:$AG35))</f>
        <v>0</v>
      </c>
      <c r="D117" s="365">
        <f>IF(ISERROR(C117/$C$116),0,CONCATENATE(ROUND(C117/$C$116*100,2)," % Cash-Quote SP"))</f>
        <v>0</v>
      </c>
      <c r="E117" s="366"/>
      <c r="F117" s="367"/>
    </row>
    <row r="118" spans="1:6" ht="12.75" customHeight="1" thickBot="1" x14ac:dyDescent="0.25">
      <c r="A118" s="363" t="s">
        <v>92</v>
      </c>
      <c r="B118" s="364"/>
      <c r="C118" s="121">
        <f>IF(ISERROR(SUMIF('1. Overview per partner'!$C$21:$AG$21,'1. Overview per partner'!$B$274,'1. Overview per partner'!$C36:$AG36)),0,SUMIF('1. Overview per partner'!$C$21:$AG$21,'1. Overview per partner'!$B$274,'1. Overview per partner'!$C36:$AG36))</f>
        <v>0</v>
      </c>
      <c r="D118" s="368">
        <f>IF(ISERROR(C118/$C$116),0,CONCATENATE(ROUND(C118/$C$116*100,2)," % In-Kind-Quote SP"))</f>
        <v>0</v>
      </c>
      <c r="E118" s="369"/>
      <c r="F118" s="370"/>
    </row>
    <row r="119" spans="1:6" ht="12.75" customHeight="1" thickBot="1" x14ac:dyDescent="0.25">
      <c r="A119" s="12" t="s">
        <v>152</v>
      </c>
      <c r="B119" s="118"/>
      <c r="C119" s="117">
        <f>SUM(C120:C121)</f>
        <v>0</v>
      </c>
      <c r="D119" s="336">
        <f>IF(ISERROR(C119/C103),0,C119/C103)</f>
        <v>0</v>
      </c>
      <c r="E119" s="338"/>
      <c r="F119" s="314"/>
    </row>
    <row r="120" spans="1:6" ht="12.75" customHeight="1" x14ac:dyDescent="0.2">
      <c r="A120" s="361" t="s">
        <v>18</v>
      </c>
      <c r="B120" s="362"/>
      <c r="C120" s="238">
        <f>IF(ISERROR(SUMIF('1. Overview per partner'!$C$21:$AG$21,'1. Overview per partner'!$B$275,'1. Overview per partner'!$C35:$AG35)),0,SUMIF('1. Overview per partner'!$C$21:$AG$21,'1. Overview per partner'!$B$275,'1. Overview per partner'!$C35:$AG35))</f>
        <v>0</v>
      </c>
      <c r="D120" s="365">
        <f>IF(ISERROR(C120/C119),0,CONCATENATE(ROUND(C120/$C$119*100,2)," % Cash-Quote CP"))</f>
        <v>0</v>
      </c>
      <c r="E120" s="366"/>
      <c r="F120" s="367"/>
    </row>
    <row r="121" spans="1:6" ht="12.75" customHeight="1" thickBot="1" x14ac:dyDescent="0.25">
      <c r="A121" s="363" t="s">
        <v>92</v>
      </c>
      <c r="B121" s="364"/>
      <c r="C121" s="121">
        <f>IF(ISERROR(SUMIF('1. Overview per partner'!$C$21:$AG$21,'1. Overview per partner'!$B$275,'1. Overview per partner'!$C36:$AG36)),0,SUMIF('1. Overview per partner'!$C$21:$AG$21,'1. Overview per partner'!$B$275,'1. Overview per partner'!$C36:$AG36))</f>
        <v>0</v>
      </c>
      <c r="D121" s="368">
        <f>IF(ISERROR(C121/C119),0,CONCATENATE(ROUND(C121/$C$119*100,2)," % In-Kind-Quote CP"))</f>
        <v>0</v>
      </c>
      <c r="E121" s="369"/>
      <c r="F121" s="370"/>
    </row>
    <row r="122" spans="1:6" ht="12.75" customHeight="1" thickBot="1" x14ac:dyDescent="0.25">
      <c r="A122" s="259" t="s">
        <v>153</v>
      </c>
      <c r="B122" s="260"/>
      <c r="C122" s="261">
        <f>C119+C116+C115</f>
        <v>0</v>
      </c>
      <c r="D122" s="336">
        <f>D119+D116+D115</f>
        <v>0</v>
      </c>
      <c r="E122" s="338"/>
      <c r="F122" s="314"/>
    </row>
    <row r="123" spans="1:6" ht="13.5" customHeight="1" thickBot="1" x14ac:dyDescent="0.25">
      <c r="A123" s="225" t="s">
        <v>154</v>
      </c>
      <c r="B123" s="226"/>
      <c r="C123" s="227">
        <f>C103-C115-C119-C116</f>
        <v>0</v>
      </c>
      <c r="D123" s="358"/>
      <c r="E123" s="359"/>
      <c r="F123" s="360"/>
    </row>
    <row r="124" spans="1:6" x14ac:dyDescent="0.2">
      <c r="B124" s="34"/>
      <c r="C124" s="65"/>
    </row>
    <row r="125" spans="1:6" x14ac:dyDescent="0.2">
      <c r="C125" s="65"/>
    </row>
    <row r="126" spans="1:6" x14ac:dyDescent="0.2">
      <c r="C126" s="65"/>
    </row>
    <row r="127" spans="1:6" x14ac:dyDescent="0.2">
      <c r="C127" s="65"/>
    </row>
    <row r="128" spans="1:6" x14ac:dyDescent="0.2">
      <c r="C128" s="65"/>
    </row>
  </sheetData>
  <mergeCells count="31">
    <mergeCell ref="D123:F123"/>
    <mergeCell ref="D122:E122"/>
    <mergeCell ref="A117:B117"/>
    <mergeCell ref="A118:B118"/>
    <mergeCell ref="A120:B120"/>
    <mergeCell ref="A121:B121"/>
    <mergeCell ref="D117:F117"/>
    <mergeCell ref="D118:F118"/>
    <mergeCell ref="D120:F120"/>
    <mergeCell ref="D121:F121"/>
    <mergeCell ref="H26:M26"/>
    <mergeCell ref="A10:C10"/>
    <mergeCell ref="A26:C26"/>
    <mergeCell ref="A8:C8"/>
    <mergeCell ref="A9:C9"/>
    <mergeCell ref="D8:F8"/>
    <mergeCell ref="D9:F9"/>
    <mergeCell ref="A12:S12"/>
    <mergeCell ref="A101:F101"/>
    <mergeCell ref="D102:F102"/>
    <mergeCell ref="A16:C16"/>
    <mergeCell ref="A98:B98"/>
    <mergeCell ref="A3:F6"/>
    <mergeCell ref="A65:F65"/>
    <mergeCell ref="D105:E105"/>
    <mergeCell ref="D104:E104"/>
    <mergeCell ref="D115:E115"/>
    <mergeCell ref="D116:E116"/>
    <mergeCell ref="D119:E119"/>
    <mergeCell ref="F106:F114"/>
    <mergeCell ref="F104:F105"/>
  </mergeCells>
  <phoneticPr fontId="3" type="noConversion"/>
  <dataValidations count="1">
    <dataValidation operator="equal" allowBlank="1" showErrorMessage="1" errorTitle="Falsche Eingabe" error="Bitte nur die Nummer (&gt;0) des Workpackages eingeben!" sqref="B7 A8:A10 A1:A3 A12">
      <formula1>0</formula1>
      <formula2>0</formula2>
    </dataValidation>
  </dataValidations>
  <printOptions horizontalCentered="1" verticalCentered="1"/>
  <pageMargins left="0.27559055118110237" right="0.15748031496062992" top="0.35433070866141736" bottom="0.98425196850393704" header="0.23622047244094491" footer="0.51181102362204722"/>
  <pageSetup paperSize="9" scale="46" orientation="portrait" r:id="rId1"/>
  <headerFooter alignWithMargins="0">
    <oddHeader>&amp;RFFG-Ansuchen
&amp;D</oddHeader>
    <oddFooter>&amp;RSeite &amp;P von &amp;N</oddFooter>
  </headerFooter>
  <rowBreaks count="1" manualBreakCount="1">
    <brk id="61" max="5" man="1"/>
  </rowBreaks>
  <ignoredErrors>
    <ignoredError sqref="E9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view="pageBreakPreview" topLeftCell="A31" zoomScale="60" zoomScaleNormal="100" workbookViewId="0">
      <selection activeCell="A3" sqref="A3:B4"/>
    </sheetView>
  </sheetViews>
  <sheetFormatPr baseColWidth="10" defaultRowHeight="12.75" x14ac:dyDescent="0.2"/>
  <cols>
    <col min="1" max="1" width="7.42578125" style="211" bestFit="1" customWidth="1"/>
    <col min="2" max="2" width="59.28515625" customWidth="1"/>
    <col min="3" max="5" width="10.28515625" customWidth="1"/>
    <col min="6" max="6" width="18" customWidth="1"/>
    <col min="7" max="8" width="8.7109375" customWidth="1"/>
    <col min="9" max="10" width="11" customWidth="1"/>
    <col min="11" max="13" width="14.85546875" customWidth="1"/>
  </cols>
  <sheetData>
    <row r="1" spans="1:14" x14ac:dyDescent="0.2">
      <c r="A1" s="132"/>
      <c r="B1" s="133"/>
      <c r="C1" s="134"/>
      <c r="D1" s="135"/>
      <c r="E1" s="134"/>
      <c r="F1" s="135"/>
      <c r="G1" s="133"/>
      <c r="H1" s="133"/>
      <c r="I1" s="133"/>
      <c r="J1" s="133"/>
      <c r="K1" s="133"/>
      <c r="L1" s="133"/>
      <c r="M1" s="136" t="s">
        <v>24</v>
      </c>
    </row>
    <row r="2" spans="1:14" s="140" customFormat="1" ht="13.5" thickBot="1" x14ac:dyDescent="0.25">
      <c r="A2" s="137"/>
      <c r="B2" s="138"/>
      <c r="C2" s="139"/>
      <c r="D2" s="139"/>
      <c r="E2" s="139"/>
      <c r="F2" s="138"/>
      <c r="G2" s="139"/>
      <c r="H2" s="139"/>
      <c r="I2" s="139"/>
      <c r="J2" s="139"/>
    </row>
    <row r="3" spans="1:14" ht="24.95" customHeight="1" thickBot="1" x14ac:dyDescent="0.25">
      <c r="A3" s="374" t="s">
        <v>25</v>
      </c>
      <c r="B3" s="375"/>
      <c r="C3" s="378" t="s">
        <v>26</v>
      </c>
      <c r="D3" s="379"/>
      <c r="E3" s="141"/>
      <c r="F3" s="380" t="s">
        <v>27</v>
      </c>
      <c r="G3" s="371" t="s">
        <v>28</v>
      </c>
      <c r="H3" s="372"/>
      <c r="I3" s="371" t="s">
        <v>29</v>
      </c>
      <c r="J3" s="372"/>
      <c r="K3" s="371" t="s">
        <v>30</v>
      </c>
      <c r="L3" s="373"/>
      <c r="M3" s="372"/>
    </row>
    <row r="4" spans="1:14" ht="44.25" customHeight="1" thickBot="1" x14ac:dyDescent="0.25">
      <c r="A4" s="376"/>
      <c r="B4" s="377"/>
      <c r="C4" s="142" t="s">
        <v>31</v>
      </c>
      <c r="D4" s="143" t="s">
        <v>32</v>
      </c>
      <c r="E4" s="141" t="s">
        <v>33</v>
      </c>
      <c r="F4" s="381"/>
      <c r="G4" s="142" t="s">
        <v>34</v>
      </c>
      <c r="H4" s="143" t="s">
        <v>35</v>
      </c>
      <c r="I4" s="142" t="s">
        <v>36</v>
      </c>
      <c r="J4" s="143" t="s">
        <v>37</v>
      </c>
      <c r="K4" s="142" t="s">
        <v>38</v>
      </c>
      <c r="L4" s="144" t="s">
        <v>39</v>
      </c>
      <c r="M4" s="143" t="s">
        <v>40</v>
      </c>
      <c r="N4" s="145" t="s">
        <v>41</v>
      </c>
    </row>
    <row r="5" spans="1:14" ht="18" customHeight="1" thickBot="1" x14ac:dyDescent="0.25">
      <c r="A5" s="146" t="s">
        <v>42</v>
      </c>
      <c r="B5" s="147">
        <f>SUM(C5:D5)</f>
        <v>0</v>
      </c>
      <c r="C5" s="148">
        <f>COUNTA(C6:C15)</f>
        <v>0</v>
      </c>
      <c r="D5" s="149">
        <f>COUNTA(D6:D15)</f>
        <v>0</v>
      </c>
      <c r="E5" s="150">
        <f>COUNTIF(E6:E15,"yes")</f>
        <v>0</v>
      </c>
      <c r="F5" s="151">
        <f>SUM(F6:F15)</f>
        <v>0</v>
      </c>
      <c r="G5" s="152"/>
      <c r="H5" s="153"/>
      <c r="I5" s="154"/>
      <c r="J5" s="155"/>
      <c r="K5" s="151"/>
      <c r="L5" s="156"/>
      <c r="M5" s="157"/>
    </row>
    <row r="6" spans="1:14" ht="18" customHeight="1" x14ac:dyDescent="0.2">
      <c r="A6" s="158" t="s">
        <v>43</v>
      </c>
      <c r="B6" s="159" t="s">
        <v>44</v>
      </c>
      <c r="C6" s="160"/>
      <c r="D6" s="161"/>
      <c r="E6" s="162"/>
      <c r="F6" s="163"/>
      <c r="G6" s="164"/>
      <c r="H6" s="165"/>
      <c r="I6" s="166"/>
      <c r="J6" s="167"/>
      <c r="K6" s="168"/>
      <c r="L6" s="169"/>
      <c r="M6" s="170"/>
      <c r="N6" s="171">
        <f t="shared" ref="N6:N15" si="0">SUM(K6:M6)</f>
        <v>0</v>
      </c>
    </row>
    <row r="7" spans="1:14" ht="18" customHeight="1" x14ac:dyDescent="0.2">
      <c r="A7" s="158" t="s">
        <v>45</v>
      </c>
      <c r="B7" s="159" t="s">
        <v>44</v>
      </c>
      <c r="C7" s="160"/>
      <c r="D7" s="161"/>
      <c r="E7" s="162"/>
      <c r="F7" s="163"/>
      <c r="G7" s="164"/>
      <c r="H7" s="165"/>
      <c r="I7" s="166"/>
      <c r="J7" s="167"/>
      <c r="K7" s="168"/>
      <c r="L7" s="169"/>
      <c r="M7" s="170"/>
      <c r="N7" s="171">
        <f t="shared" si="0"/>
        <v>0</v>
      </c>
    </row>
    <row r="8" spans="1:14" ht="18" customHeight="1" x14ac:dyDescent="0.2">
      <c r="A8" s="158" t="s">
        <v>46</v>
      </c>
      <c r="B8" s="159" t="s">
        <v>44</v>
      </c>
      <c r="C8" s="160"/>
      <c r="D8" s="161"/>
      <c r="E8" s="162"/>
      <c r="F8" s="163"/>
      <c r="G8" s="164"/>
      <c r="H8" s="165"/>
      <c r="I8" s="166"/>
      <c r="J8" s="167"/>
      <c r="K8" s="168"/>
      <c r="L8" s="169"/>
      <c r="M8" s="170"/>
      <c r="N8" s="171">
        <f t="shared" si="0"/>
        <v>0</v>
      </c>
    </row>
    <row r="9" spans="1:14" ht="18" customHeight="1" x14ac:dyDescent="0.2">
      <c r="A9" s="158" t="s">
        <v>47</v>
      </c>
      <c r="B9" s="159" t="s">
        <v>44</v>
      </c>
      <c r="C9" s="160"/>
      <c r="D9" s="161"/>
      <c r="E9" s="162"/>
      <c r="F9" s="163"/>
      <c r="G9" s="164"/>
      <c r="H9" s="165"/>
      <c r="I9" s="166"/>
      <c r="J9" s="167"/>
      <c r="K9" s="168"/>
      <c r="L9" s="169"/>
      <c r="M9" s="170"/>
      <c r="N9" s="171">
        <f t="shared" si="0"/>
        <v>0</v>
      </c>
    </row>
    <row r="10" spans="1:14" ht="18" customHeight="1" x14ac:dyDescent="0.2">
      <c r="A10" s="158" t="s">
        <v>48</v>
      </c>
      <c r="B10" s="159" t="s">
        <v>44</v>
      </c>
      <c r="C10" s="160"/>
      <c r="D10" s="161"/>
      <c r="E10" s="162"/>
      <c r="F10" s="163"/>
      <c r="G10" s="164"/>
      <c r="H10" s="165"/>
      <c r="I10" s="166"/>
      <c r="J10" s="167"/>
      <c r="K10" s="168"/>
      <c r="L10" s="169"/>
      <c r="M10" s="170"/>
      <c r="N10" s="171">
        <f t="shared" si="0"/>
        <v>0</v>
      </c>
    </row>
    <row r="11" spans="1:14" ht="18" customHeight="1" x14ac:dyDescent="0.2">
      <c r="A11" s="158" t="s">
        <v>49</v>
      </c>
      <c r="B11" s="159" t="s">
        <v>44</v>
      </c>
      <c r="C11" s="160"/>
      <c r="D11" s="161"/>
      <c r="E11" s="162"/>
      <c r="F11" s="163"/>
      <c r="G11" s="164"/>
      <c r="H11" s="165"/>
      <c r="I11" s="166"/>
      <c r="J11" s="167"/>
      <c r="K11" s="168"/>
      <c r="L11" s="169"/>
      <c r="M11" s="170"/>
      <c r="N11" s="171">
        <f t="shared" si="0"/>
        <v>0</v>
      </c>
    </row>
    <row r="12" spans="1:14" ht="18" customHeight="1" x14ac:dyDescent="0.2">
      <c r="A12" s="158" t="s">
        <v>50</v>
      </c>
      <c r="B12" s="159" t="s">
        <v>44</v>
      </c>
      <c r="C12" s="160"/>
      <c r="D12" s="161"/>
      <c r="E12" s="162"/>
      <c r="F12" s="163"/>
      <c r="G12" s="164"/>
      <c r="H12" s="165"/>
      <c r="I12" s="166"/>
      <c r="J12" s="167"/>
      <c r="K12" s="168"/>
      <c r="L12" s="169"/>
      <c r="M12" s="170"/>
      <c r="N12" s="171">
        <f t="shared" si="0"/>
        <v>0</v>
      </c>
    </row>
    <row r="13" spans="1:14" ht="18" customHeight="1" x14ac:dyDescent="0.2">
      <c r="A13" s="158" t="s">
        <v>51</v>
      </c>
      <c r="B13" s="159" t="s">
        <v>44</v>
      </c>
      <c r="C13" s="172"/>
      <c r="D13" s="173"/>
      <c r="E13" s="174"/>
      <c r="F13" s="175"/>
      <c r="G13" s="176"/>
      <c r="H13" s="177"/>
      <c r="I13" s="178"/>
      <c r="J13" s="179"/>
      <c r="K13" s="180"/>
      <c r="L13" s="181"/>
      <c r="M13" s="182"/>
      <c r="N13" s="171">
        <f t="shared" si="0"/>
        <v>0</v>
      </c>
    </row>
    <row r="14" spans="1:14" ht="18" customHeight="1" x14ac:dyDescent="0.2">
      <c r="A14" s="158" t="s">
        <v>52</v>
      </c>
      <c r="B14" s="159" t="s">
        <v>44</v>
      </c>
      <c r="C14" s="172"/>
      <c r="D14" s="173"/>
      <c r="E14" s="174"/>
      <c r="F14" s="175"/>
      <c r="G14" s="176"/>
      <c r="H14" s="177"/>
      <c r="I14" s="178"/>
      <c r="J14" s="179"/>
      <c r="K14" s="180"/>
      <c r="L14" s="181"/>
      <c r="M14" s="182"/>
      <c r="N14" s="171">
        <f t="shared" si="0"/>
        <v>0</v>
      </c>
    </row>
    <row r="15" spans="1:14" ht="18" customHeight="1" thickBot="1" x14ac:dyDescent="0.25">
      <c r="A15" s="158" t="s">
        <v>53</v>
      </c>
      <c r="B15" s="159" t="s">
        <v>44</v>
      </c>
      <c r="C15" s="183"/>
      <c r="D15" s="184"/>
      <c r="E15" s="185"/>
      <c r="F15" s="186"/>
      <c r="G15" s="187"/>
      <c r="H15" s="188"/>
      <c r="I15" s="189"/>
      <c r="J15" s="190"/>
      <c r="K15" s="191"/>
      <c r="L15" s="192"/>
      <c r="M15" s="193"/>
      <c r="N15" s="171">
        <f t="shared" si="0"/>
        <v>0</v>
      </c>
    </row>
    <row r="16" spans="1:14" ht="18" customHeight="1" thickBot="1" x14ac:dyDescent="0.25">
      <c r="A16" s="146" t="s">
        <v>54</v>
      </c>
      <c r="B16" s="147">
        <f>SUM(C16:D16)</f>
        <v>0</v>
      </c>
      <c r="C16" s="148">
        <f>COUNTA(C17:C26)</f>
        <v>0</v>
      </c>
      <c r="D16" s="149">
        <f>COUNTA(D17:D26)</f>
        <v>0</v>
      </c>
      <c r="E16" s="150">
        <f>COUNTIF(E17:E26,"yes")</f>
        <v>0</v>
      </c>
      <c r="F16" s="151">
        <f>SUM(F17:F26)</f>
        <v>0</v>
      </c>
      <c r="G16" s="152"/>
      <c r="H16" s="153"/>
      <c r="I16" s="154"/>
      <c r="J16" s="155"/>
      <c r="K16" s="151"/>
      <c r="L16" s="156"/>
      <c r="M16" s="157"/>
      <c r="N16" s="171"/>
    </row>
    <row r="17" spans="1:14" ht="18" customHeight="1" x14ac:dyDescent="0.2">
      <c r="A17" s="158" t="s">
        <v>55</v>
      </c>
      <c r="B17" s="159" t="s">
        <v>44</v>
      </c>
      <c r="C17" s="160"/>
      <c r="D17" s="161"/>
      <c r="E17" s="194"/>
      <c r="F17" s="163"/>
      <c r="G17" s="164"/>
      <c r="H17" s="165"/>
      <c r="I17" s="166"/>
      <c r="J17" s="167"/>
      <c r="K17" s="168"/>
      <c r="L17" s="169"/>
      <c r="M17" s="170"/>
      <c r="N17" s="171">
        <f t="shared" ref="N17:N26" si="1">SUM(K17:M17)</f>
        <v>0</v>
      </c>
    </row>
    <row r="18" spans="1:14" ht="18" customHeight="1" x14ac:dyDescent="0.2">
      <c r="A18" s="158" t="s">
        <v>56</v>
      </c>
      <c r="B18" s="159" t="s">
        <v>44</v>
      </c>
      <c r="C18" s="172"/>
      <c r="D18" s="173"/>
      <c r="E18" s="195"/>
      <c r="F18" s="175"/>
      <c r="G18" s="176"/>
      <c r="H18" s="177"/>
      <c r="I18" s="178"/>
      <c r="J18" s="179"/>
      <c r="K18" s="168"/>
      <c r="L18" s="169"/>
      <c r="M18" s="170"/>
      <c r="N18" s="171">
        <f t="shared" si="1"/>
        <v>0</v>
      </c>
    </row>
    <row r="19" spans="1:14" ht="18" customHeight="1" x14ac:dyDescent="0.2">
      <c r="A19" s="158" t="s">
        <v>57</v>
      </c>
      <c r="B19" s="159" t="s">
        <v>44</v>
      </c>
      <c r="C19" s="172"/>
      <c r="D19" s="173"/>
      <c r="E19" s="195"/>
      <c r="F19" s="175"/>
      <c r="G19" s="176"/>
      <c r="H19" s="177"/>
      <c r="I19" s="178"/>
      <c r="J19" s="179"/>
      <c r="K19" s="168"/>
      <c r="L19" s="169"/>
      <c r="M19" s="170"/>
      <c r="N19" s="171">
        <f t="shared" si="1"/>
        <v>0</v>
      </c>
    </row>
    <row r="20" spans="1:14" ht="18" customHeight="1" x14ac:dyDescent="0.2">
      <c r="A20" s="158" t="s">
        <v>58</v>
      </c>
      <c r="B20" s="159" t="s">
        <v>44</v>
      </c>
      <c r="C20" s="160"/>
      <c r="D20" s="161"/>
      <c r="E20" s="194"/>
      <c r="F20" s="163"/>
      <c r="G20" s="164"/>
      <c r="H20" s="165"/>
      <c r="I20" s="166"/>
      <c r="J20" s="167"/>
      <c r="K20" s="168"/>
      <c r="L20" s="169"/>
      <c r="M20" s="170"/>
      <c r="N20" s="171">
        <f t="shared" si="1"/>
        <v>0</v>
      </c>
    </row>
    <row r="21" spans="1:14" ht="18" customHeight="1" x14ac:dyDescent="0.2">
      <c r="A21" s="158" t="s">
        <v>59</v>
      </c>
      <c r="B21" s="159" t="s">
        <v>44</v>
      </c>
      <c r="C21" s="160"/>
      <c r="D21" s="161"/>
      <c r="E21" s="194"/>
      <c r="F21" s="163"/>
      <c r="G21" s="164"/>
      <c r="H21" s="165"/>
      <c r="I21" s="166"/>
      <c r="J21" s="167"/>
      <c r="K21" s="168"/>
      <c r="L21" s="169"/>
      <c r="M21" s="170"/>
      <c r="N21" s="171">
        <f t="shared" si="1"/>
        <v>0</v>
      </c>
    </row>
    <row r="22" spans="1:14" ht="18" customHeight="1" x14ac:dyDescent="0.2">
      <c r="A22" s="158" t="s">
        <v>60</v>
      </c>
      <c r="B22" s="159" t="s">
        <v>44</v>
      </c>
      <c r="C22" s="160"/>
      <c r="D22" s="161"/>
      <c r="E22" s="194"/>
      <c r="F22" s="163"/>
      <c r="G22" s="164"/>
      <c r="H22" s="165"/>
      <c r="I22" s="166"/>
      <c r="J22" s="167"/>
      <c r="K22" s="168"/>
      <c r="L22" s="169"/>
      <c r="M22" s="170"/>
      <c r="N22" s="171">
        <f t="shared" si="1"/>
        <v>0</v>
      </c>
    </row>
    <row r="23" spans="1:14" ht="18" customHeight="1" x14ac:dyDescent="0.2">
      <c r="A23" s="158" t="s">
        <v>61</v>
      </c>
      <c r="B23" s="159" t="s">
        <v>44</v>
      </c>
      <c r="C23" s="160"/>
      <c r="D23" s="161"/>
      <c r="E23" s="194"/>
      <c r="F23" s="163"/>
      <c r="G23" s="164"/>
      <c r="H23" s="165"/>
      <c r="I23" s="166"/>
      <c r="J23" s="167"/>
      <c r="K23" s="168"/>
      <c r="L23" s="169"/>
      <c r="M23" s="170"/>
      <c r="N23" s="171">
        <f t="shared" si="1"/>
        <v>0</v>
      </c>
    </row>
    <row r="24" spans="1:14" ht="18" customHeight="1" x14ac:dyDescent="0.2">
      <c r="A24" s="158" t="s">
        <v>62</v>
      </c>
      <c r="B24" s="159" t="s">
        <v>44</v>
      </c>
      <c r="C24" s="172"/>
      <c r="D24" s="173"/>
      <c r="E24" s="195"/>
      <c r="F24" s="175"/>
      <c r="G24" s="176"/>
      <c r="H24" s="177"/>
      <c r="I24" s="178"/>
      <c r="J24" s="179"/>
      <c r="K24" s="180"/>
      <c r="L24" s="181"/>
      <c r="M24" s="182"/>
      <c r="N24" s="171">
        <f t="shared" si="1"/>
        <v>0</v>
      </c>
    </row>
    <row r="25" spans="1:14" ht="18" customHeight="1" x14ac:dyDescent="0.2">
      <c r="A25" s="158" t="s">
        <v>63</v>
      </c>
      <c r="B25" s="159" t="s">
        <v>44</v>
      </c>
      <c r="C25" s="172"/>
      <c r="D25" s="173"/>
      <c r="E25" s="195"/>
      <c r="F25" s="175"/>
      <c r="G25" s="176"/>
      <c r="H25" s="177"/>
      <c r="I25" s="178"/>
      <c r="J25" s="179"/>
      <c r="K25" s="180"/>
      <c r="L25" s="181"/>
      <c r="M25" s="182"/>
      <c r="N25" s="171">
        <f t="shared" si="1"/>
        <v>0</v>
      </c>
    </row>
    <row r="26" spans="1:14" ht="18" customHeight="1" thickBot="1" x14ac:dyDescent="0.25">
      <c r="A26" s="158" t="s">
        <v>64</v>
      </c>
      <c r="B26" s="159" t="s">
        <v>44</v>
      </c>
      <c r="C26" s="183"/>
      <c r="D26" s="184"/>
      <c r="E26" s="196"/>
      <c r="F26" s="186"/>
      <c r="G26" s="187"/>
      <c r="H26" s="188"/>
      <c r="I26" s="189"/>
      <c r="J26" s="190"/>
      <c r="K26" s="191"/>
      <c r="L26" s="192"/>
      <c r="M26" s="193"/>
      <c r="N26" s="171">
        <f t="shared" si="1"/>
        <v>0</v>
      </c>
    </row>
    <row r="27" spans="1:14" ht="18" customHeight="1" thickBot="1" x14ac:dyDescent="0.25">
      <c r="A27" s="146" t="s">
        <v>65</v>
      </c>
      <c r="B27" s="197">
        <f>SUM(C27:D27)</f>
        <v>0</v>
      </c>
      <c r="C27" s="198">
        <f>COUNTA(C28:C37)</f>
        <v>0</v>
      </c>
      <c r="D27" s="149">
        <f>COUNTA(D28:D37)</f>
        <v>0</v>
      </c>
      <c r="E27" s="150">
        <f>COUNTIF(E28:E37,"yes")</f>
        <v>0</v>
      </c>
      <c r="F27" s="151">
        <f>SUM(F28:F37)</f>
        <v>0</v>
      </c>
      <c r="G27" s="152"/>
      <c r="H27" s="153"/>
      <c r="I27" s="154"/>
      <c r="J27" s="155"/>
      <c r="K27" s="151"/>
      <c r="L27" s="156"/>
      <c r="M27" s="157"/>
      <c r="N27" s="171"/>
    </row>
    <row r="28" spans="1:14" ht="18" customHeight="1" x14ac:dyDescent="0.2">
      <c r="A28" s="158" t="s">
        <v>66</v>
      </c>
      <c r="B28" s="159" t="s">
        <v>44</v>
      </c>
      <c r="C28" s="160"/>
      <c r="D28" s="161"/>
      <c r="E28" s="194"/>
      <c r="F28" s="163"/>
      <c r="G28" s="199"/>
      <c r="H28" s="200"/>
      <c r="I28" s="166"/>
      <c r="J28" s="167"/>
      <c r="K28" s="168"/>
      <c r="L28" s="169"/>
      <c r="M28" s="170"/>
      <c r="N28" s="171">
        <f t="shared" ref="N28:N37" si="2">SUM(K28:M28)</f>
        <v>0</v>
      </c>
    </row>
    <row r="29" spans="1:14" ht="18" customHeight="1" x14ac:dyDescent="0.2">
      <c r="A29" s="158" t="s">
        <v>67</v>
      </c>
      <c r="B29" s="159" t="s">
        <v>44</v>
      </c>
      <c r="C29" s="172"/>
      <c r="D29" s="173"/>
      <c r="E29" s="195"/>
      <c r="F29" s="175"/>
      <c r="G29" s="176"/>
      <c r="H29" s="177"/>
      <c r="I29" s="178"/>
      <c r="J29" s="179"/>
      <c r="K29" s="168"/>
      <c r="L29" s="169"/>
      <c r="M29" s="170"/>
      <c r="N29" s="171">
        <f t="shared" si="2"/>
        <v>0</v>
      </c>
    </row>
    <row r="30" spans="1:14" ht="18" customHeight="1" x14ac:dyDescent="0.2">
      <c r="A30" s="158" t="s">
        <v>68</v>
      </c>
      <c r="B30" s="159" t="s">
        <v>44</v>
      </c>
      <c r="C30" s="172"/>
      <c r="D30" s="173"/>
      <c r="E30" s="195"/>
      <c r="F30" s="175"/>
      <c r="G30" s="176"/>
      <c r="H30" s="177"/>
      <c r="I30" s="178"/>
      <c r="J30" s="179"/>
      <c r="K30" s="168"/>
      <c r="L30" s="169"/>
      <c r="M30" s="170"/>
      <c r="N30" s="171">
        <f t="shared" si="2"/>
        <v>0</v>
      </c>
    </row>
    <row r="31" spans="1:14" ht="18" customHeight="1" x14ac:dyDescent="0.2">
      <c r="A31" s="158" t="s">
        <v>69</v>
      </c>
      <c r="B31" s="159" t="s">
        <v>44</v>
      </c>
      <c r="C31" s="160"/>
      <c r="D31" s="161"/>
      <c r="E31" s="194"/>
      <c r="F31" s="163"/>
      <c r="G31" s="164"/>
      <c r="H31" s="165"/>
      <c r="I31" s="166"/>
      <c r="J31" s="167"/>
      <c r="K31" s="168"/>
      <c r="L31" s="169"/>
      <c r="M31" s="170"/>
      <c r="N31" s="171">
        <f t="shared" si="2"/>
        <v>0</v>
      </c>
    </row>
    <row r="32" spans="1:14" ht="18" customHeight="1" x14ac:dyDescent="0.2">
      <c r="A32" s="158" t="s">
        <v>70</v>
      </c>
      <c r="B32" s="159" t="s">
        <v>44</v>
      </c>
      <c r="C32" s="160"/>
      <c r="D32" s="161"/>
      <c r="E32" s="194"/>
      <c r="F32" s="163"/>
      <c r="G32" s="164"/>
      <c r="H32" s="165"/>
      <c r="I32" s="166"/>
      <c r="J32" s="167"/>
      <c r="K32" s="168"/>
      <c r="L32" s="169"/>
      <c r="M32" s="170"/>
      <c r="N32" s="171">
        <f t="shared" si="2"/>
        <v>0</v>
      </c>
    </row>
    <row r="33" spans="1:14" ht="18" customHeight="1" x14ac:dyDescent="0.2">
      <c r="A33" s="158" t="s">
        <v>71</v>
      </c>
      <c r="B33" s="159" t="s">
        <v>44</v>
      </c>
      <c r="C33" s="160"/>
      <c r="D33" s="161"/>
      <c r="E33" s="194"/>
      <c r="F33" s="163"/>
      <c r="G33" s="164"/>
      <c r="H33" s="165"/>
      <c r="I33" s="166"/>
      <c r="J33" s="167"/>
      <c r="K33" s="168"/>
      <c r="L33" s="169"/>
      <c r="M33" s="170"/>
      <c r="N33" s="171">
        <f t="shared" si="2"/>
        <v>0</v>
      </c>
    </row>
    <row r="34" spans="1:14" ht="18" customHeight="1" x14ac:dyDescent="0.2">
      <c r="A34" s="158" t="s">
        <v>72</v>
      </c>
      <c r="B34" s="159" t="s">
        <v>44</v>
      </c>
      <c r="C34" s="160"/>
      <c r="D34" s="161"/>
      <c r="E34" s="194"/>
      <c r="F34" s="163"/>
      <c r="G34" s="164"/>
      <c r="H34" s="165"/>
      <c r="I34" s="166"/>
      <c r="J34" s="167"/>
      <c r="K34" s="168"/>
      <c r="L34" s="169"/>
      <c r="M34" s="170"/>
      <c r="N34" s="171">
        <f t="shared" si="2"/>
        <v>0</v>
      </c>
    </row>
    <row r="35" spans="1:14" ht="18" customHeight="1" x14ac:dyDescent="0.2">
      <c r="A35" s="158" t="s">
        <v>73</v>
      </c>
      <c r="B35" s="159" t="s">
        <v>44</v>
      </c>
      <c r="C35" s="172"/>
      <c r="D35" s="173"/>
      <c r="E35" s="195"/>
      <c r="F35" s="175"/>
      <c r="G35" s="176"/>
      <c r="H35" s="177"/>
      <c r="I35" s="178"/>
      <c r="J35" s="179"/>
      <c r="K35" s="180"/>
      <c r="L35" s="181"/>
      <c r="M35" s="182"/>
      <c r="N35" s="171">
        <f t="shared" si="2"/>
        <v>0</v>
      </c>
    </row>
    <row r="36" spans="1:14" ht="18" customHeight="1" x14ac:dyDescent="0.2">
      <c r="A36" s="158" t="s">
        <v>74</v>
      </c>
      <c r="B36" s="159" t="s">
        <v>44</v>
      </c>
      <c r="C36" s="172"/>
      <c r="D36" s="173"/>
      <c r="E36" s="195"/>
      <c r="F36" s="175"/>
      <c r="G36" s="176"/>
      <c r="H36" s="177"/>
      <c r="I36" s="178"/>
      <c r="J36" s="179"/>
      <c r="K36" s="180"/>
      <c r="L36" s="181"/>
      <c r="M36" s="182"/>
      <c r="N36" s="171">
        <f t="shared" si="2"/>
        <v>0</v>
      </c>
    </row>
    <row r="37" spans="1:14" ht="18" customHeight="1" thickBot="1" x14ac:dyDescent="0.25">
      <c r="A37" s="158" t="s">
        <v>75</v>
      </c>
      <c r="B37" s="159" t="s">
        <v>44</v>
      </c>
      <c r="C37" s="183"/>
      <c r="D37" s="184"/>
      <c r="E37" s="196"/>
      <c r="F37" s="186"/>
      <c r="G37" s="187"/>
      <c r="H37" s="188"/>
      <c r="I37" s="189"/>
      <c r="J37" s="190"/>
      <c r="K37" s="191"/>
      <c r="L37" s="192"/>
      <c r="M37" s="193"/>
      <c r="N37" s="171">
        <f t="shared" si="2"/>
        <v>0</v>
      </c>
    </row>
    <row r="38" spans="1:14" ht="18" customHeight="1" thickBot="1" x14ac:dyDescent="0.25">
      <c r="A38" s="201" t="s">
        <v>76</v>
      </c>
      <c r="B38" s="202"/>
      <c r="C38" s="203">
        <f>SUM(C5+C16+C27)</f>
        <v>0</v>
      </c>
      <c r="D38" s="203">
        <f>SUM(D5+D16+D27)</f>
        <v>0</v>
      </c>
      <c r="E38" s="203">
        <f>SUM(E5+E16+E27)</f>
        <v>0</v>
      </c>
      <c r="F38" s="203">
        <f>SUM(F5+F16+F27)</f>
        <v>0</v>
      </c>
      <c r="G38" s="204"/>
      <c r="H38" s="205"/>
      <c r="I38" s="206"/>
      <c r="J38" s="207"/>
      <c r="K38" s="208"/>
      <c r="L38" s="209"/>
      <c r="M38" s="210"/>
    </row>
    <row r="39" spans="1:14" ht="13.5" thickBot="1" x14ac:dyDescent="0.25"/>
    <row r="40" spans="1:14" ht="33.75" customHeight="1" thickBot="1" x14ac:dyDescent="0.25">
      <c r="F40" s="212"/>
      <c r="G40" s="213"/>
      <c r="H40" s="213"/>
      <c r="I40" s="212"/>
      <c r="J40" s="212"/>
      <c r="K40" s="214" t="s">
        <v>77</v>
      </c>
    </row>
    <row r="41" spans="1:14" ht="13.5" thickBot="1" x14ac:dyDescent="0.25">
      <c r="A41" s="9" t="s">
        <v>78</v>
      </c>
      <c r="B41" s="215" t="s">
        <v>79</v>
      </c>
      <c r="C41" s="215"/>
      <c r="D41" s="215"/>
      <c r="E41" s="216"/>
      <c r="F41" s="217"/>
      <c r="G41" s="218"/>
      <c r="H41" s="218"/>
      <c r="I41" s="217"/>
      <c r="J41" s="219" t="s">
        <v>80</v>
      </c>
      <c r="K41" s="220"/>
    </row>
    <row r="42" spans="1:14" ht="13.5" thickBot="1" x14ac:dyDescent="0.25">
      <c r="A42" s="10" t="s">
        <v>32</v>
      </c>
      <c r="B42" s="221" t="s">
        <v>81</v>
      </c>
      <c r="C42" s="221"/>
      <c r="D42" s="221"/>
      <c r="E42" s="119"/>
      <c r="F42" s="217"/>
      <c r="G42" s="218"/>
      <c r="H42" s="218"/>
      <c r="I42" s="217"/>
      <c r="J42" s="219" t="s">
        <v>82</v>
      </c>
      <c r="K42" s="222"/>
    </row>
    <row r="43" spans="1:14" x14ac:dyDescent="0.2">
      <c r="A43" s="10" t="s">
        <v>33</v>
      </c>
      <c r="B43" s="221" t="s">
        <v>83</v>
      </c>
      <c r="C43" s="221"/>
      <c r="D43" s="221"/>
      <c r="E43" s="119"/>
    </row>
    <row r="44" spans="1:14" x14ac:dyDescent="0.2">
      <c r="A44" s="10" t="s">
        <v>34</v>
      </c>
      <c r="B44" s="221" t="s">
        <v>84</v>
      </c>
      <c r="C44" s="221"/>
      <c r="D44" s="221"/>
      <c r="E44" s="119"/>
    </row>
    <row r="45" spans="1:14" x14ac:dyDescent="0.2">
      <c r="A45" s="10" t="s">
        <v>35</v>
      </c>
      <c r="B45" s="221" t="s">
        <v>85</v>
      </c>
      <c r="C45" s="221"/>
      <c r="D45" s="221"/>
      <c r="E45" s="119"/>
    </row>
    <row r="46" spans="1:14" x14ac:dyDescent="0.2">
      <c r="A46" s="10" t="s">
        <v>86</v>
      </c>
      <c r="B46" s="221" t="s">
        <v>87</v>
      </c>
      <c r="C46" s="221"/>
      <c r="D46" s="221"/>
      <c r="E46" s="119"/>
    </row>
    <row r="47" spans="1:14" x14ac:dyDescent="0.2">
      <c r="A47" s="10" t="s">
        <v>88</v>
      </c>
      <c r="B47" s="221" t="s">
        <v>89</v>
      </c>
      <c r="C47" s="221"/>
      <c r="D47" s="221"/>
      <c r="E47" s="119"/>
    </row>
    <row r="48" spans="1:14" ht="13.5" thickBot="1" x14ac:dyDescent="0.25">
      <c r="A48" s="11" t="s">
        <v>90</v>
      </c>
      <c r="B48" s="223" t="s">
        <v>91</v>
      </c>
      <c r="C48" s="223"/>
      <c r="D48" s="223"/>
      <c r="E48" s="224"/>
    </row>
  </sheetData>
  <mergeCells count="6">
    <mergeCell ref="I3:J3"/>
    <mergeCell ref="K3:M3"/>
    <mergeCell ref="A3:B4"/>
    <mergeCell ref="C3:D3"/>
    <mergeCell ref="F3:F4"/>
    <mergeCell ref="G3:H3"/>
  </mergeCells>
  <phoneticPr fontId="3" type="noConversion"/>
  <pageMargins left="0.78740157499999996" right="0.78740157499999996" top="0.984251969" bottom="0.984251969" header="0.4921259845" footer="0.4921259845"/>
  <pageSetup paperSize="9" scale="4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Checkliste Konsortialführer</vt:lpstr>
      <vt:lpstr>1. Overview per partner</vt:lpstr>
      <vt:lpstr>2. Overview Costs &amp; Financing</vt:lpstr>
      <vt:lpstr>3. List of Projects</vt:lpstr>
      <vt:lpstr>Tabelle1</vt:lpstr>
      <vt:lpstr>'1. Overview per partner'!Druckbereich</vt:lpstr>
      <vt:lpstr>'2. Overview Costs &amp; Financing'!Druckbereich</vt:lpstr>
      <vt:lpstr>'Checkliste Konsortialführer'!Druckbereich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Julia Bissenberger</cp:lastModifiedBy>
  <cp:lastPrinted>2011-09-30T08:35:24Z</cp:lastPrinted>
  <dcterms:created xsi:type="dcterms:W3CDTF">2010-11-09T12:01:18Z</dcterms:created>
  <dcterms:modified xsi:type="dcterms:W3CDTF">2013-08-13T07:57:45Z</dcterms:modified>
</cp:coreProperties>
</file>