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20" windowHeight="5070" activeTab="1"/>
  </bookViews>
  <sheets>
    <sheet name="Checkliste Konsortialführer" sheetId="1" r:id="rId1"/>
    <sheet name="1. Overview per partner" sheetId="2" r:id="rId2"/>
    <sheet name="2. Overview Costs &amp; Financing" sheetId="3" r:id="rId3"/>
    <sheet name="3. List of Projects" sheetId="4" r:id="rId4"/>
  </sheets>
  <definedNames>
    <definedName name="_xlnm.Print_Area" localSheetId="1">'1. Overview per partner'!$A$1:$AG$58</definedName>
    <definedName name="_xlnm.Print_Area" localSheetId="2">'2. Overview Costs &amp; Financing'!$A$1:$F$123</definedName>
    <definedName name="_xlnm.Print_Area" localSheetId="0">'Checkliste Konsortialführer'!$A$1:$I$53</definedName>
  </definedNames>
  <calcPr fullCalcOnLoad="1"/>
</workbook>
</file>

<file path=xl/comments4.xml><?xml version="1.0" encoding="utf-8"?>
<comments xmlns="http://schemas.openxmlformats.org/spreadsheetml/2006/main">
  <authors>
    <author>TRA</author>
    <author>KUB</author>
  </authors>
  <commentList>
    <comment ref="C3" authorId="0">
      <text>
        <r>
          <rPr>
            <b/>
            <sz val="8"/>
            <rFont val="Tahoma"/>
            <family val="0"/>
          </rPr>
          <t>ALLE Projekte müssen einer Projektart zugeordnet werden</t>
        </r>
      </text>
    </comment>
    <comment ref="C4" authorId="1">
      <text>
        <r>
          <rPr>
            <b/>
            <sz val="8"/>
            <rFont val="Tahoma"/>
            <family val="0"/>
          </rPr>
          <t>SINGLE FIRM</t>
        </r>
      </text>
    </comment>
    <comment ref="D4" authorId="1">
      <text>
        <r>
          <rPr>
            <b/>
            <sz val="8"/>
            <rFont val="Tahoma"/>
            <family val="0"/>
          </rPr>
          <t>MULTI FIRM</t>
        </r>
      </text>
    </comment>
    <comment ref="G4" authorId="1">
      <text>
        <r>
          <rPr>
            <b/>
            <sz val="8"/>
            <rFont val="Tahoma"/>
            <family val="0"/>
          </rPr>
          <t>ANZAHL DER BETEILIGTEN WISSENSCHAFTLICHEN PARTNER</t>
        </r>
      </text>
    </comment>
    <comment ref="H4" authorId="1">
      <text>
        <r>
          <rPr>
            <b/>
            <sz val="8"/>
            <rFont val="Tahoma"/>
            <family val="0"/>
          </rPr>
          <t>ANZAHL DER BETEILIGTEN UNTERNEHMENSPARTNER</t>
        </r>
      </text>
    </comment>
    <comment ref="K4" authorId="1">
      <text>
        <r>
          <rPr>
            <b/>
            <sz val="8"/>
            <rFont val="Tahoma"/>
            <family val="0"/>
          </rPr>
          <t>GRUNDLAGEN
FORSCHUNG</t>
        </r>
      </text>
    </comment>
    <comment ref="L4" authorId="1">
      <text>
        <r>
          <rPr>
            <b/>
            <sz val="8"/>
            <rFont val="Tahoma"/>
            <family val="0"/>
          </rPr>
          <t>INDUSTRIELLE FORSCHUNG</t>
        </r>
        <r>
          <rPr>
            <sz val="8"/>
            <rFont val="Tahoma"/>
            <family val="0"/>
          </rPr>
          <t xml:space="preserve">
</t>
        </r>
      </text>
    </comment>
    <comment ref="M4" authorId="1">
      <text>
        <r>
          <rPr>
            <b/>
            <sz val="8"/>
            <rFont val="Tahoma"/>
            <family val="0"/>
          </rPr>
          <t>EXPERIMENTELLE ENTWICKLUNG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<sst xmlns="http://schemas.openxmlformats.org/spreadsheetml/2006/main" count="270" uniqueCount="175">
  <si>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</si>
  <si>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</si>
  <si>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</si>
  <si>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</si>
  <si>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</si>
  <si>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</si>
  <si>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</si>
  <si>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</si>
  <si>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</si>
  <si>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</si>
  <si>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</si>
  <si>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</si>
  <si>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</si>
  <si>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</si>
  <si>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Partner A</t>
  </si>
  <si>
    <t>Name</t>
  </si>
  <si>
    <t>%</t>
  </si>
  <si>
    <t>eCall-Nr.:</t>
  </si>
  <si>
    <t xml:space="preserve">   Cash</t>
  </si>
  <si>
    <t>Partner Q</t>
  </si>
  <si>
    <t>Partner R</t>
  </si>
  <si>
    <t>Partner S</t>
  </si>
  <si>
    <t>Partner T</t>
  </si>
  <si>
    <t>Partner U</t>
  </si>
  <si>
    <t>&gt;Short Title (max. 20 characters)&lt;</t>
  </si>
  <si>
    <t>Projekte / Projects</t>
  </si>
  <si>
    <r>
      <t xml:space="preserve">Projektart
</t>
    </r>
    <r>
      <rPr>
        <b/>
        <sz val="9"/>
        <color indexed="9"/>
        <rFont val="Arial"/>
        <family val="2"/>
      </rPr>
      <t>Project Type</t>
    </r>
  </si>
  <si>
    <t>Gesamtkosten
Total Costs</t>
  </si>
  <si>
    <t>Partner
Number of Partners</t>
  </si>
  <si>
    <t>Laufzeit
Duration</t>
  </si>
  <si>
    <t>Forschungsart %
Research Categories %</t>
  </si>
  <si>
    <t>SF</t>
  </si>
  <si>
    <t>MF</t>
  </si>
  <si>
    <t>ST</t>
  </si>
  <si>
    <t>WP</t>
  </si>
  <si>
    <t>UP</t>
  </si>
  <si>
    <t xml:space="preserve">Start </t>
  </si>
  <si>
    <t>Ende
End</t>
  </si>
  <si>
    <t>GF
Fundamental Research</t>
  </si>
  <si>
    <t>IF
Industrial Research</t>
  </si>
  <si>
    <t>EE
Experimental Development</t>
  </si>
  <si>
    <t>Check sum
(100%)</t>
  </si>
  <si>
    <t>Area 1</t>
  </si>
  <si>
    <t>1.1</t>
  </si>
  <si>
    <t>&gt;Project title&lt;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</si>
  <si>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</si>
  <si>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</si>
  <si>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</si>
  <si>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</si>
  <si>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</si>
  <si>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</si>
  <si>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</si>
  <si>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</si>
  <si>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</si>
  <si>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Area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</si>
  <si>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</si>
  <si>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</si>
  <si>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</si>
  <si>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</si>
  <si>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</si>
  <si>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</si>
  <si>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</si>
  <si>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</si>
  <si>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</si>
  <si>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</si>
  <si>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Area 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</si>
  <si>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</si>
  <si>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</si>
  <si>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</si>
  <si>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</si>
  <si>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</si>
  <si>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</si>
  <si>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</si>
  <si>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</si>
  <si>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</si>
  <si>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</si>
  <si>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Total</t>
  </si>
  <si>
    <t>share of total costs [%]</t>
  </si>
  <si>
    <t xml:space="preserve">SF   </t>
  </si>
  <si>
    <t>Single Firm Projekt / Single Firm Project</t>
  </si>
  <si>
    <t xml:space="preserve">Strategic projects  </t>
  </si>
  <si>
    <t>Multi Firm Projekt / Multi Firm Project</t>
  </si>
  <si>
    <t xml:space="preserve">Single firm projects  </t>
  </si>
  <si>
    <t>Strategisches Projekt / Strategic Project</t>
  </si>
  <si>
    <t>Wissenschaftlicher Partner / Scientific Partner</t>
  </si>
  <si>
    <t>Unternehmenspartner / Company Partner</t>
  </si>
  <si>
    <t>GF</t>
  </si>
  <si>
    <t>Grundlagenforschung / Fundamental Research</t>
  </si>
  <si>
    <t>IF</t>
  </si>
  <si>
    <t>Industrielle Forschung / Industrial Research</t>
  </si>
  <si>
    <t>EE</t>
  </si>
  <si>
    <t>Experimentelle Entwicklung / Experimental Development</t>
  </si>
  <si>
    <t xml:space="preserve">   In-Kind</t>
  </si>
  <si>
    <t>…</t>
  </si>
  <si>
    <t>Partner V</t>
  </si>
  <si>
    <t>Partner W</t>
  </si>
  <si>
    <t>Partner X</t>
  </si>
  <si>
    <t>Partner Y</t>
  </si>
  <si>
    <t>Partner Z</t>
  </si>
  <si>
    <t>Partner AA</t>
  </si>
  <si>
    <t>Partner AB</t>
  </si>
  <si>
    <t>Partner AC</t>
  </si>
  <si>
    <t>Partner AD</t>
  </si>
  <si>
    <t>Partner AE</t>
  </si>
  <si>
    <t>Partner P</t>
  </si>
  <si>
    <t>Organisation:</t>
  </si>
  <si>
    <t>Personnel Costs</t>
  </si>
  <si>
    <t>Other Individual Costs</t>
  </si>
  <si>
    <t xml:space="preserve">  Usage of R&amp;D equipment</t>
  </si>
  <si>
    <t xml:space="preserve">  Costs of material</t>
  </si>
  <si>
    <t xml:space="preserve">  Costs of third party services</t>
  </si>
  <si>
    <t xml:space="preserve">  Travel costs</t>
  </si>
  <si>
    <t>TOTAL COSTS</t>
  </si>
  <si>
    <t>Total Funding</t>
  </si>
  <si>
    <t xml:space="preserve">  Cash</t>
  </si>
  <si>
    <t xml:space="preserve">  In-Kind</t>
  </si>
  <si>
    <t>Check sum Costs vs. 
Financing</t>
  </si>
  <si>
    <t>1.1. Overview per partner: COSTS &amp; FINANCING</t>
  </si>
  <si>
    <t>1.2. Overview per partner: Total cost per project</t>
  </si>
  <si>
    <t>1.1 Project</t>
  </si>
  <si>
    <t>1.2. Project</t>
  </si>
  <si>
    <t>1.3 Project</t>
  </si>
  <si>
    <t>Total Costs</t>
  </si>
  <si>
    <t>Check sum</t>
  </si>
  <si>
    <t>Short title:</t>
  </si>
  <si>
    <t>Duration:</t>
  </si>
  <si>
    <t>DD:MM:YYYY</t>
  </si>
  <si>
    <t>Budget</t>
  </si>
  <si>
    <t>Budget per Partner</t>
  </si>
  <si>
    <t>2.2. Overview Financing</t>
  </si>
  <si>
    <t>Financing per Partner</t>
  </si>
  <si>
    <t>Organisation</t>
  </si>
  <si>
    <t>Federal Funding</t>
  </si>
  <si>
    <t>Provincial Funding</t>
  </si>
  <si>
    <t xml:space="preserve">  Federal Funding</t>
  </si>
  <si>
    <t xml:space="preserve">  Provincial Funding</t>
  </si>
  <si>
    <t>Own Funds</t>
  </si>
  <si>
    <t>Public Funding Quota</t>
  </si>
  <si>
    <t>TOTAL</t>
  </si>
  <si>
    <t>Project Funding</t>
  </si>
  <si>
    <t>total</t>
  </si>
  <si>
    <t>Financing in %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</si>
  <si>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</si>
  <si>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</si>
  <si>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</si>
  <si>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</si>
  <si>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</si>
  <si>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</si>
  <si>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</si>
  <si>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</si>
  <si>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</si>
  <si>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Public Funding</t>
  </si>
  <si>
    <t>Scientific Partners</t>
  </si>
  <si>
    <t>Company Partners</t>
  </si>
  <si>
    <t>Total Financing</t>
  </si>
  <si>
    <t>Check sum Costs vs. Financing</t>
  </si>
  <si>
    <t>Tables of Application</t>
  </si>
  <si>
    <t>2.1. Overview Total Costs</t>
  </si>
  <si>
    <t>&gt;please select&lt;</t>
  </si>
  <si>
    <t>SE - Small enterprise</t>
  </si>
  <si>
    <t>ME - Medium-sized enterprise</t>
  </si>
  <si>
    <t>LE - Large-scale enterprise</t>
  </si>
  <si>
    <t>University</t>
  </si>
  <si>
    <t>University of Applied Sciences</t>
  </si>
  <si>
    <t>Competence Center</t>
  </si>
  <si>
    <t>Cooperate Research Organisation</t>
  </si>
  <si>
    <t>Research Institution</t>
  </si>
  <si>
    <t>Professional Association</t>
  </si>
  <si>
    <t>Impulse or Technology Center, Cluster</t>
  </si>
  <si>
    <t>Others</t>
  </si>
  <si>
    <t>Single Researcher</t>
  </si>
  <si>
    <r>
      <t>Partner A to Partner X:</t>
    </r>
    <r>
      <rPr>
        <sz val="10"/>
        <rFont val="Arial"/>
        <family val="0"/>
      </rPr>
      <t xml:space="preserve"> please click "+" (above column AH) to enter further Partner 
</t>
    </r>
  </si>
  <si>
    <t>Project Title</t>
  </si>
  <si>
    <r>
      <t>Please note that all cells are not locked.
The following has to be considered:</t>
    </r>
    <r>
      <rPr>
        <sz val="11"/>
        <rFont val="Arial"/>
        <family val="2"/>
      </rPr>
      <t xml:space="preserve">
- Do not overwrite the formulae in the grey highlighted cells.
- If the available number of rows/columns are insufficient, please extend the tables by inserting new rows/columns. 
  In this case keep in mind that also the formulae have to be adapted (e.g. totals formulae relating to a column, row) 
  so that the new rows/columns are included.</t>
    </r>
  </si>
  <si>
    <r>
      <t>Please note that all cells are not locked.
The following has to be considered:</t>
    </r>
    <r>
      <rPr>
        <sz val="9"/>
        <rFont val="Arial"/>
        <family val="2"/>
      </rPr>
      <t xml:space="preserve">
- Do not overwrite the formulae in the grey highlighted cells.
- If the available number of rows/columns are insufficient, please extend the tables by inserting new rows/columns. 
  In this case keep in mind that also the formulae have to be adapted (e.g. totals formulae relating to a column, row) 
  so that the new rows/columns are included.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</si>
</sst>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[$-407]dddd\,\ d\.\ mmmm\ yyyy"/>
    <numFmt numFmtId="174" formatCode="d/m/yyyy;@"/>
    <numFmt numFmtId="175" formatCode="dd/mm/yy;@"/>
    <numFmt numFmtId="176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23" borderId="9" applyNumberFormat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0" fontId="1" fillId="20" borderId="15" xfId="0" applyFont="1" applyFill="1" applyBorder="1" applyAlignment="1">
      <alignment/>
    </xf>
    <xf numFmtId="0" fontId="4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5" borderId="0" xfId="0" applyFill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0" fillId="25" borderId="0" xfId="0" applyFill="1" applyAlignment="1" applyProtection="1">
      <alignment/>
      <protection/>
    </xf>
    <xf numFmtId="0" fontId="8" fillId="25" borderId="0" xfId="0" applyFont="1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0" fillId="24" borderId="16" xfId="0" applyNumberFormat="1" applyFill="1" applyBorder="1" applyAlignment="1">
      <alignment/>
    </xf>
    <xf numFmtId="0" fontId="1" fillId="2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3" fontId="1" fillId="20" borderId="1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24" borderId="20" xfId="0" applyFont="1" applyFill="1" applyBorder="1" applyAlignment="1">
      <alignment vertical="center"/>
    </xf>
    <xf numFmtId="3" fontId="1" fillId="24" borderId="21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9" fontId="0" fillId="0" borderId="0" xfId="51" applyFont="1" applyAlignment="1">
      <alignment/>
    </xf>
    <xf numFmtId="0" fontId="10" fillId="20" borderId="22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3" fontId="0" fillId="26" borderId="23" xfId="0" applyNumberFormat="1" applyFont="1" applyFill="1" applyBorder="1" applyAlignment="1">
      <alignment/>
    </xf>
    <xf numFmtId="3" fontId="0" fillId="26" borderId="10" xfId="0" applyNumberFormat="1" applyFont="1" applyFill="1" applyBorder="1" applyAlignment="1">
      <alignment/>
    </xf>
    <xf numFmtId="3" fontId="1" fillId="26" borderId="23" xfId="0" applyNumberFormat="1" applyFont="1" applyFill="1" applyBorder="1" applyAlignment="1">
      <alignment/>
    </xf>
    <xf numFmtId="0" fontId="1" fillId="2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3" fontId="1" fillId="20" borderId="24" xfId="0" applyNumberFormat="1" applyFont="1" applyFill="1" applyBorder="1" applyAlignment="1">
      <alignment/>
    </xf>
    <xf numFmtId="0" fontId="0" fillId="25" borderId="0" xfId="0" applyFill="1" applyBorder="1" applyAlignment="1" applyProtection="1">
      <alignment/>
      <protection/>
    </xf>
    <xf numFmtId="0" fontId="0" fillId="25" borderId="19" xfId="0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right"/>
      <protection/>
    </xf>
    <xf numFmtId="0" fontId="0" fillId="25" borderId="13" xfId="0" applyFill="1" applyBorder="1" applyAlignment="1" applyProtection="1">
      <alignment/>
      <protection/>
    </xf>
    <xf numFmtId="0" fontId="0" fillId="25" borderId="25" xfId="0" applyFill="1" applyBorder="1" applyAlignment="1" applyProtection="1">
      <alignment/>
      <protection/>
    </xf>
    <xf numFmtId="0" fontId="0" fillId="25" borderId="26" xfId="0" applyFill="1" applyBorder="1" applyAlignment="1" applyProtection="1">
      <alignment/>
      <protection/>
    </xf>
    <xf numFmtId="0" fontId="1" fillId="25" borderId="11" xfId="0" applyFont="1" applyFill="1" applyBorder="1" applyAlignment="1" applyProtection="1">
      <alignment/>
      <protection/>
    </xf>
    <xf numFmtId="0" fontId="0" fillId="25" borderId="27" xfId="0" applyFill="1" applyBorder="1" applyAlignment="1" applyProtection="1">
      <alignment/>
      <protection/>
    </xf>
    <xf numFmtId="0" fontId="0" fillId="25" borderId="28" xfId="0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0" borderId="15" xfId="0" applyFill="1" applyBorder="1" applyAlignment="1">
      <alignment/>
    </xf>
    <xf numFmtId="0" fontId="1" fillId="0" borderId="20" xfId="0" applyFont="1" applyFill="1" applyBorder="1" applyAlignment="1">
      <alignment horizontal="left"/>
    </xf>
    <xf numFmtId="3" fontId="1" fillId="20" borderId="20" xfId="0" applyNumberFormat="1" applyFont="1" applyFill="1" applyBorder="1" applyAlignment="1">
      <alignment/>
    </xf>
    <xf numFmtId="0" fontId="10" fillId="20" borderId="20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/>
    </xf>
    <xf numFmtId="3" fontId="0" fillId="24" borderId="28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0" borderId="29" xfId="0" applyFont="1" applyFill="1" applyBorder="1" applyAlignment="1" applyProtection="1">
      <alignment horizontal="center"/>
      <protection/>
    </xf>
    <xf numFmtId="0" fontId="1" fillId="20" borderId="12" xfId="0" applyFont="1" applyFill="1" applyBorder="1" applyAlignment="1">
      <alignment/>
    </xf>
    <xf numFmtId="0" fontId="1" fillId="20" borderId="20" xfId="0" applyFont="1" applyFill="1" applyBorder="1" applyAlignment="1">
      <alignment vertical="center" wrapText="1"/>
    </xf>
    <xf numFmtId="10" fontId="1" fillId="24" borderId="21" xfId="51" applyNumberFormat="1" applyFont="1" applyFill="1" applyBorder="1" applyAlignment="1">
      <alignment/>
    </xf>
    <xf numFmtId="10" fontId="1" fillId="24" borderId="10" xfId="51" applyNumberFormat="1" applyFont="1" applyFill="1" applyBorder="1" applyAlignment="1">
      <alignment/>
    </xf>
    <xf numFmtId="0" fontId="10" fillId="27" borderId="15" xfId="0" applyFont="1" applyFill="1" applyBorder="1" applyAlignment="1" applyProtection="1">
      <alignment/>
      <protection/>
    </xf>
    <xf numFmtId="10" fontId="1" fillId="24" borderId="20" xfId="51" applyNumberFormat="1" applyFont="1" applyFill="1" applyBorder="1" applyAlignment="1">
      <alignment/>
    </xf>
    <xf numFmtId="10" fontId="1" fillId="24" borderId="16" xfId="51" applyNumberFormat="1" applyFont="1" applyFill="1" applyBorder="1" applyAlignment="1">
      <alignment/>
    </xf>
    <xf numFmtId="0" fontId="0" fillId="26" borderId="0" xfId="0" applyFill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0" fontId="1" fillId="20" borderId="10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horizontal="center" vertical="center"/>
    </xf>
    <xf numFmtId="3" fontId="1" fillId="20" borderId="16" xfId="0" applyNumberFormat="1" applyFont="1" applyFill="1" applyBorder="1" applyAlignment="1">
      <alignment/>
    </xf>
    <xf numFmtId="3" fontId="1" fillId="2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0" fillId="27" borderId="15" xfId="0" applyNumberFormat="1" applyFont="1" applyFill="1" applyBorder="1" applyAlignment="1" applyProtection="1">
      <alignment horizontal="right"/>
      <protection/>
    </xf>
    <xf numFmtId="3" fontId="10" fillId="20" borderId="12" xfId="0" applyNumberFormat="1" applyFont="1" applyFill="1" applyBorder="1" applyAlignment="1">
      <alignment horizontal="right"/>
    </xf>
    <xf numFmtId="3" fontId="10" fillId="20" borderId="13" xfId="0" applyNumberFormat="1" applyFont="1" applyFill="1" applyBorder="1" applyAlignment="1">
      <alignment horizontal="right"/>
    </xf>
    <xf numFmtId="3" fontId="10" fillId="27" borderId="12" xfId="0" applyNumberFormat="1" applyFont="1" applyFill="1" applyBorder="1" applyAlignment="1" applyProtection="1">
      <alignment horizontal="right"/>
      <protection/>
    </xf>
    <xf numFmtId="3" fontId="10" fillId="25" borderId="0" xfId="0" applyNumberFormat="1" applyFont="1" applyFill="1" applyBorder="1" applyAlignment="1" applyProtection="1">
      <alignment horizontal="right"/>
      <protection/>
    </xf>
    <xf numFmtId="3" fontId="1" fillId="26" borderId="0" xfId="0" applyNumberFormat="1" applyFont="1" applyFill="1" applyBorder="1" applyAlignment="1">
      <alignment/>
    </xf>
    <xf numFmtId="0" fontId="10" fillId="27" borderId="20" xfId="0" applyFont="1" applyFill="1" applyBorder="1" applyAlignment="1" applyProtection="1">
      <alignment wrapText="1"/>
      <protection/>
    </xf>
    <xf numFmtId="3" fontId="10" fillId="20" borderId="17" xfId="0" applyNumberFormat="1" applyFont="1" applyFill="1" applyBorder="1" applyAlignment="1">
      <alignment horizontal="right"/>
    </xf>
    <xf numFmtId="3" fontId="0" fillId="26" borderId="24" xfId="0" applyNumberFormat="1" applyFont="1" applyFill="1" applyBorder="1" applyAlignment="1">
      <alignment/>
    </xf>
    <xf numFmtId="3" fontId="10" fillId="27" borderId="30" xfId="0" applyNumberFormat="1" applyFont="1" applyFill="1" applyBorder="1" applyAlignment="1" applyProtection="1">
      <alignment horizontal="right"/>
      <protection/>
    </xf>
    <xf numFmtId="3" fontId="0" fillId="24" borderId="31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32" xfId="0" applyNumberFormat="1" applyFill="1" applyBorder="1" applyAlignment="1">
      <alignment/>
    </xf>
    <xf numFmtId="0" fontId="3" fillId="24" borderId="21" xfId="0" applyFont="1" applyFill="1" applyBorder="1" applyAlignment="1">
      <alignment horizontal="left"/>
    </xf>
    <xf numFmtId="0" fontId="3" fillId="24" borderId="24" xfId="0" applyFont="1" applyFill="1" applyBorder="1" applyAlignment="1">
      <alignment horizontal="left"/>
    </xf>
    <xf numFmtId="3" fontId="1" fillId="24" borderId="24" xfId="0" applyNumberFormat="1" applyFont="1" applyFill="1" applyBorder="1" applyAlignment="1">
      <alignment/>
    </xf>
    <xf numFmtId="10" fontId="1" fillId="24" borderId="24" xfId="51" applyNumberFormat="1" applyFont="1" applyFill="1" applyBorder="1" applyAlignment="1">
      <alignment/>
    </xf>
    <xf numFmtId="0" fontId="1" fillId="24" borderId="18" xfId="0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10" fontId="1" fillId="24" borderId="18" xfId="51" applyNumberFormat="1" applyFont="1" applyFill="1" applyBorder="1" applyAlignment="1">
      <alignment/>
    </xf>
    <xf numFmtId="0" fontId="1" fillId="24" borderId="33" xfId="0" applyFont="1" applyFill="1" applyBorder="1" applyAlignment="1">
      <alignment/>
    </xf>
    <xf numFmtId="3" fontId="1" fillId="24" borderId="33" xfId="0" applyNumberFormat="1" applyFont="1" applyFill="1" applyBorder="1" applyAlignment="1">
      <alignment/>
    </xf>
    <xf numFmtId="10" fontId="1" fillId="24" borderId="33" xfId="51" applyNumberFormat="1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3" fontId="1" fillId="20" borderId="18" xfId="0" applyNumberFormat="1" applyFont="1" applyFill="1" applyBorder="1" applyAlignment="1">
      <alignment horizontal="right"/>
    </xf>
    <xf numFmtId="3" fontId="1" fillId="20" borderId="24" xfId="0" applyNumberFormat="1" applyFont="1" applyFill="1" applyBorder="1" applyAlignment="1">
      <alignment horizontal="right"/>
    </xf>
    <xf numFmtId="0" fontId="10" fillId="27" borderId="11" xfId="0" applyFont="1" applyFill="1" applyBorder="1" applyAlignment="1" applyProtection="1">
      <alignment/>
      <protection/>
    </xf>
    <xf numFmtId="3" fontId="10" fillId="27" borderId="11" xfId="0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20" borderId="36" xfId="0" applyNumberFormat="1" applyFont="1" applyFill="1" applyBorder="1" applyAlignment="1" applyProtection="1">
      <alignment horizontal="right"/>
      <protection/>
    </xf>
    <xf numFmtId="0" fontId="1" fillId="20" borderId="37" xfId="0" applyFont="1" applyFill="1" applyBorder="1" applyAlignment="1">
      <alignment horizontal="center" vertical="center"/>
    </xf>
    <xf numFmtId="3" fontId="1" fillId="20" borderId="19" xfId="0" applyNumberFormat="1" applyFont="1" applyFill="1" applyBorder="1" applyAlignment="1">
      <alignment/>
    </xf>
    <xf numFmtId="3" fontId="1" fillId="20" borderId="37" xfId="0" applyNumberFormat="1" applyFont="1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38" xfId="0" applyFill="1" applyBorder="1" applyAlignment="1">
      <alignment/>
    </xf>
    <xf numFmtId="3" fontId="0" fillId="20" borderId="39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5" fillId="17" borderId="0" xfId="0" applyFont="1" applyFill="1" applyAlignment="1">
      <alignment horizontal="left"/>
    </xf>
    <xf numFmtId="3" fontId="0" fillId="0" borderId="23" xfId="0" applyNumberFormat="1" applyFont="1" applyFill="1" applyBorder="1" applyAlignment="1">
      <alignment/>
    </xf>
    <xf numFmtId="0" fontId="3" fillId="27" borderId="18" xfId="0" applyFont="1" applyFill="1" applyBorder="1" applyAlignment="1" applyProtection="1">
      <alignment/>
      <protection/>
    </xf>
    <xf numFmtId="0" fontId="3" fillId="27" borderId="33" xfId="0" applyFont="1" applyFill="1" applyBorder="1" applyAlignment="1" applyProtection="1">
      <alignment/>
      <protection/>
    </xf>
    <xf numFmtId="3" fontId="3" fillId="20" borderId="40" xfId="0" applyNumberFormat="1" applyFont="1" applyFill="1" applyBorder="1" applyAlignment="1" applyProtection="1">
      <alignment horizontal="right"/>
      <protection/>
    </xf>
    <xf numFmtId="3" fontId="0" fillId="0" borderId="2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24" borderId="33" xfId="0" applyNumberFormat="1" applyFill="1" applyBorder="1" applyAlignment="1">
      <alignment/>
    </xf>
    <xf numFmtId="3" fontId="0" fillId="24" borderId="39" xfId="0" applyNumberFormat="1" applyFill="1" applyBorder="1" applyAlignment="1">
      <alignment/>
    </xf>
    <xf numFmtId="49" fontId="1" fillId="20" borderId="43" xfId="0" applyNumberFormat="1" applyFont="1" applyFill="1" applyBorder="1" applyAlignment="1">
      <alignment/>
    </xf>
    <xf numFmtId="0" fontId="0" fillId="20" borderId="43" xfId="0" applyFill="1" applyBorder="1" applyAlignment="1">
      <alignment/>
    </xf>
    <xf numFmtId="14" fontId="1" fillId="20" borderId="43" xfId="0" applyNumberFormat="1" applyFont="1" applyFill="1" applyBorder="1" applyAlignment="1">
      <alignment/>
    </xf>
    <xf numFmtId="0" fontId="1" fillId="20" borderId="43" xfId="0" applyFont="1" applyFill="1" applyBorder="1" applyAlignment="1">
      <alignment/>
    </xf>
    <xf numFmtId="0" fontId="10" fillId="20" borderId="43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28" borderId="28" xfId="0" applyFont="1" applyFill="1" applyBorder="1" applyAlignment="1">
      <alignment horizontal="center" vertical="center"/>
    </xf>
    <xf numFmtId="0" fontId="11" fillId="28" borderId="44" xfId="0" applyFont="1" applyFill="1" applyBorder="1" applyAlignment="1">
      <alignment horizontal="center" vertical="center" wrapText="1"/>
    </xf>
    <xf numFmtId="0" fontId="11" fillId="28" borderId="45" xfId="0" applyFont="1" applyFill="1" applyBorder="1" applyAlignment="1">
      <alignment horizontal="center" vertical="center" wrapText="1"/>
    </xf>
    <xf numFmtId="0" fontId="11" fillId="28" borderId="46" xfId="0" applyFont="1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49" fontId="10" fillId="20" borderId="44" xfId="0" applyNumberFormat="1" applyFont="1" applyFill="1" applyBorder="1" applyAlignment="1">
      <alignment/>
    </xf>
    <xf numFmtId="1" fontId="1" fillId="20" borderId="15" xfId="0" applyNumberFormat="1" applyFont="1" applyFill="1" applyBorder="1" applyAlignment="1">
      <alignment/>
    </xf>
    <xf numFmtId="1" fontId="1" fillId="20" borderId="44" xfId="0" applyNumberFormat="1" applyFont="1" applyFill="1" applyBorder="1" applyAlignment="1">
      <alignment/>
    </xf>
    <xf numFmtId="1" fontId="1" fillId="20" borderId="45" xfId="0" applyNumberFormat="1" applyFont="1" applyFill="1" applyBorder="1" applyAlignment="1">
      <alignment/>
    </xf>
    <xf numFmtId="1" fontId="1" fillId="20" borderId="37" xfId="0" applyNumberFormat="1" applyFont="1" applyFill="1" applyBorder="1" applyAlignment="1">
      <alignment/>
    </xf>
    <xf numFmtId="4" fontId="1" fillId="20" borderId="44" xfId="0" applyNumberFormat="1" applyFont="1" applyFill="1" applyBorder="1" applyAlignment="1">
      <alignment/>
    </xf>
    <xf numFmtId="3" fontId="1" fillId="20" borderId="44" xfId="0" applyNumberFormat="1" applyFont="1" applyFill="1" applyBorder="1" applyAlignment="1">
      <alignment/>
    </xf>
    <xf numFmtId="3" fontId="1" fillId="20" borderId="45" xfId="0" applyNumberFormat="1" applyFont="1" applyFill="1" applyBorder="1" applyAlignment="1">
      <alignment/>
    </xf>
    <xf numFmtId="175" fontId="1" fillId="20" borderId="44" xfId="0" applyNumberFormat="1" applyFont="1" applyFill="1" applyBorder="1" applyAlignment="1">
      <alignment/>
    </xf>
    <xf numFmtId="175" fontId="1" fillId="20" borderId="45" xfId="0" applyNumberFormat="1" applyFont="1" applyFill="1" applyBorder="1" applyAlignment="1">
      <alignment/>
    </xf>
    <xf numFmtId="4" fontId="1" fillId="20" borderId="46" xfId="0" applyNumberFormat="1" applyFont="1" applyFill="1" applyBorder="1" applyAlignment="1">
      <alignment/>
    </xf>
    <xf numFmtId="4" fontId="1" fillId="20" borderId="45" xfId="0" applyNumberFormat="1" applyFont="1" applyFill="1" applyBorder="1" applyAlignment="1">
      <alignment/>
    </xf>
    <xf numFmtId="49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38" xfId="0" applyNumberFormat="1" applyBorder="1" applyAlignment="1">
      <alignment horizontal="center"/>
    </xf>
    <xf numFmtId="4" fontId="0" fillId="0" borderId="48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7" xfId="0" applyNumberFormat="1" applyBorder="1" applyAlignment="1">
      <alignment/>
    </xf>
    <xf numFmtId="9" fontId="0" fillId="0" borderId="48" xfId="0" applyNumberFormat="1" applyBorder="1" applyAlignment="1">
      <alignment/>
    </xf>
    <xf numFmtId="9" fontId="0" fillId="0" borderId="49" xfId="0" applyNumberFormat="1" applyBorder="1" applyAlignment="1">
      <alignment/>
    </xf>
    <xf numFmtId="9" fontId="0" fillId="0" borderId="47" xfId="0" applyNumberFormat="1" applyBorder="1" applyAlignment="1">
      <alignment/>
    </xf>
    <xf numFmtId="10" fontId="0" fillId="0" borderId="0" xfId="0" applyNumberFormat="1" applyAlignment="1">
      <alignment/>
    </xf>
    <xf numFmtId="1" fontId="0" fillId="0" borderId="31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5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50" xfId="0" applyNumberFormat="1" applyBorder="1" applyAlignment="1">
      <alignment/>
    </xf>
    <xf numFmtId="9" fontId="0" fillId="0" borderId="31" xfId="0" applyNumberFormat="1" applyBorder="1" applyAlignment="1">
      <alignment/>
    </xf>
    <xf numFmtId="9" fontId="0" fillId="0" borderId="42" xfId="0" applyNumberFormat="1" applyBorder="1" applyAlignment="1">
      <alignment/>
    </xf>
    <xf numFmtId="9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 horizontal="center"/>
    </xf>
    <xf numFmtId="4" fontId="0" fillId="0" borderId="5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9" fontId="0" fillId="0" borderId="51" xfId="0" applyNumberFormat="1" applyBorder="1" applyAlignment="1">
      <alignment/>
    </xf>
    <xf numFmtId="9" fontId="0" fillId="0" borderId="54" xfId="0" applyNumberFormat="1" applyBorder="1" applyAlignment="1">
      <alignment/>
    </xf>
    <xf numFmtId="9" fontId="0" fillId="0" borderId="52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1" fillId="20" borderId="20" xfId="0" applyNumberFormat="1" applyFont="1" applyFill="1" applyBorder="1" applyAlignment="1">
      <alignment/>
    </xf>
    <xf numFmtId="1" fontId="1" fillId="20" borderId="55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7" xfId="0" applyNumberFormat="1" applyBorder="1" applyAlignment="1">
      <alignment/>
    </xf>
    <xf numFmtId="49" fontId="18" fillId="17" borderId="44" xfId="0" applyNumberFormat="1" applyFont="1" applyFill="1" applyBorder="1" applyAlignment="1">
      <alignment/>
    </xf>
    <xf numFmtId="1" fontId="11" fillId="17" borderId="20" xfId="0" applyNumberFormat="1" applyFont="1" applyFill="1" applyBorder="1" applyAlignment="1">
      <alignment/>
    </xf>
    <xf numFmtId="1" fontId="11" fillId="17" borderId="55" xfId="0" applyNumberFormat="1" applyFont="1" applyFill="1" applyBorder="1" applyAlignment="1">
      <alignment/>
    </xf>
    <xf numFmtId="3" fontId="11" fillId="17" borderId="44" xfId="0" applyNumberFormat="1" applyFont="1" applyFill="1" applyBorder="1" applyAlignment="1">
      <alignment/>
    </xf>
    <xf numFmtId="3" fontId="11" fillId="17" borderId="45" xfId="0" applyNumberFormat="1" applyFont="1" applyFill="1" applyBorder="1" applyAlignment="1">
      <alignment/>
    </xf>
    <xf numFmtId="175" fontId="11" fillId="17" borderId="44" xfId="0" applyNumberFormat="1" applyFont="1" applyFill="1" applyBorder="1" applyAlignment="1">
      <alignment/>
    </xf>
    <xf numFmtId="175" fontId="11" fillId="17" borderId="45" xfId="0" applyNumberFormat="1" applyFont="1" applyFill="1" applyBorder="1" applyAlignment="1">
      <alignment/>
    </xf>
    <xf numFmtId="4" fontId="11" fillId="17" borderId="44" xfId="0" applyNumberFormat="1" applyFont="1" applyFill="1" applyBorder="1" applyAlignment="1">
      <alignment/>
    </xf>
    <xf numFmtId="4" fontId="11" fillId="17" borderId="46" xfId="0" applyNumberFormat="1" applyFont="1" applyFill="1" applyBorder="1" applyAlignment="1">
      <alignment/>
    </xf>
    <xf numFmtId="4" fontId="11" fillId="17" borderId="4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1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0" fontId="0" fillId="0" borderId="56" xfId="0" applyNumberFormat="1" applyFont="1" applyFill="1" applyBorder="1" applyAlignment="1">
      <alignment horizontal="center"/>
    </xf>
    <xf numFmtId="0" fontId="0" fillId="20" borderId="0" xfId="0" applyFill="1" applyBorder="1" applyAlignment="1">
      <alignment/>
    </xf>
    <xf numFmtId="10" fontId="0" fillId="0" borderId="57" xfId="0" applyNumberFormat="1" applyFont="1" applyFill="1" applyBorder="1" applyAlignment="1">
      <alignment horizontal="center"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12" fillId="20" borderId="22" xfId="0" applyFont="1" applyFill="1" applyBorder="1" applyAlignment="1">
      <alignment/>
    </xf>
    <xf numFmtId="0" fontId="13" fillId="20" borderId="58" xfId="0" applyFont="1" applyFill="1" applyBorder="1" applyAlignment="1">
      <alignment/>
    </xf>
    <xf numFmtId="3" fontId="12" fillId="20" borderId="26" xfId="0" applyNumberFormat="1" applyFont="1" applyFill="1" applyBorder="1" applyAlignment="1">
      <alignment/>
    </xf>
    <xf numFmtId="10" fontId="1" fillId="20" borderId="11" xfId="51" applyNumberFormat="1" applyFont="1" applyFill="1" applyBorder="1" applyAlignment="1">
      <alignment vertical="center"/>
    </xf>
    <xf numFmtId="10" fontId="1" fillId="20" borderId="27" xfId="51" applyNumberFormat="1" applyFont="1" applyFill="1" applyBorder="1" applyAlignment="1">
      <alignment vertical="center"/>
    </xf>
    <xf numFmtId="10" fontId="1" fillId="20" borderId="28" xfId="51" applyNumberFormat="1" applyFont="1" applyFill="1" applyBorder="1" applyAlignment="1">
      <alignment vertical="center"/>
    </xf>
    <xf numFmtId="0" fontId="0" fillId="20" borderId="59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60" xfId="0" applyFont="1" applyFill="1" applyBorder="1" applyAlignment="1">
      <alignment/>
    </xf>
    <xf numFmtId="0" fontId="3" fillId="20" borderId="18" xfId="0" applyFont="1" applyFill="1" applyBorder="1" applyAlignment="1" applyProtection="1">
      <alignment/>
      <protection/>
    </xf>
    <xf numFmtId="0" fontId="3" fillId="20" borderId="24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" fillId="20" borderId="39" xfId="0" applyNumberFormat="1" applyFont="1" applyFill="1" applyBorder="1" applyAlignment="1">
      <alignment/>
    </xf>
    <xf numFmtId="3" fontId="0" fillId="20" borderId="61" xfId="0" applyNumberFormat="1" applyFont="1" applyFill="1" applyBorder="1" applyAlignment="1">
      <alignment/>
    </xf>
    <xf numFmtId="0" fontId="1" fillId="27" borderId="15" xfId="0" applyFont="1" applyFill="1" applyBorder="1" applyAlignment="1" applyProtection="1">
      <alignment vertical="center" wrapText="1"/>
      <protection/>
    </xf>
    <xf numFmtId="0" fontId="1" fillId="27" borderId="20" xfId="0" applyFont="1" applyFill="1" applyBorder="1" applyAlignment="1" applyProtection="1">
      <alignment horizontal="center" vertical="center" wrapText="1"/>
      <protection/>
    </xf>
    <xf numFmtId="0" fontId="1" fillId="27" borderId="37" xfId="0" applyFont="1" applyFill="1" applyBorder="1" applyAlignment="1" applyProtection="1">
      <alignment horizontal="center" vertical="center" wrapText="1"/>
      <protection locked="0"/>
    </xf>
    <xf numFmtId="0" fontId="1" fillId="27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left" vertical="center" wrapText="1"/>
      <protection/>
    </xf>
    <xf numFmtId="3" fontId="1" fillId="20" borderId="21" xfId="0" applyNumberFormat="1" applyFont="1" applyFill="1" applyBorder="1" applyAlignment="1">
      <alignment/>
    </xf>
    <xf numFmtId="3" fontId="7" fillId="0" borderId="64" xfId="0" applyNumberFormat="1" applyFont="1" applyFill="1" applyBorder="1" applyAlignment="1" applyProtection="1">
      <alignment vertical="center" wrapText="1"/>
      <protection locked="0"/>
    </xf>
    <xf numFmtId="3" fontId="7" fillId="0" borderId="65" xfId="0" applyNumberFormat="1" applyFont="1" applyFill="1" applyBorder="1" applyAlignment="1" applyProtection="1">
      <alignment vertical="center" wrapText="1"/>
      <protection locked="0"/>
    </xf>
    <xf numFmtId="3" fontId="7" fillId="0" borderId="66" xfId="0" applyNumberFormat="1" applyFont="1" applyFill="1" applyBorder="1" applyAlignment="1" applyProtection="1">
      <alignment/>
      <protection locked="0"/>
    </xf>
    <xf numFmtId="3" fontId="7" fillId="0" borderId="67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3" fontId="1" fillId="20" borderId="68" xfId="0" applyNumberFormat="1" applyFont="1" applyFill="1" applyBorder="1" applyAlignment="1">
      <alignment/>
    </xf>
    <xf numFmtId="3" fontId="7" fillId="0" borderId="69" xfId="0" applyNumberFormat="1" applyFont="1" applyFill="1" applyBorder="1" applyAlignment="1" applyProtection="1">
      <alignment/>
      <protection locked="0"/>
    </xf>
    <xf numFmtId="3" fontId="7" fillId="0" borderId="70" xfId="0" applyNumberFormat="1" applyFont="1" applyFill="1" applyBorder="1" applyAlignment="1" applyProtection="1">
      <alignment/>
      <protection locked="0"/>
    </xf>
    <xf numFmtId="0" fontId="1" fillId="20" borderId="15" xfId="0" applyFont="1" applyFill="1" applyBorder="1" applyAlignment="1" applyProtection="1">
      <alignment horizontal="left" vertical="center" wrapText="1"/>
      <protection/>
    </xf>
    <xf numFmtId="3" fontId="6" fillId="20" borderId="20" xfId="0" applyNumberFormat="1" applyFont="1" applyFill="1" applyBorder="1" applyAlignment="1" applyProtection="1">
      <alignment/>
      <protection locked="0"/>
    </xf>
    <xf numFmtId="3" fontId="6" fillId="20" borderId="37" xfId="0" applyNumberFormat="1" applyFont="1" applyFill="1" applyBorder="1" applyAlignment="1" applyProtection="1">
      <alignment/>
      <protection locked="0"/>
    </xf>
    <xf numFmtId="3" fontId="14" fillId="20" borderId="2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wrapText="1"/>
      <protection/>
    </xf>
    <xf numFmtId="0" fontId="0" fillId="17" borderId="0" xfId="0" applyFill="1" applyAlignment="1">
      <alignment/>
    </xf>
    <xf numFmtId="0" fontId="1" fillId="20" borderId="13" xfId="0" applyFont="1" applyFill="1" applyBorder="1" applyAlignment="1">
      <alignment horizontal="left"/>
    </xf>
    <xf numFmtId="0" fontId="1" fillId="20" borderId="26" xfId="0" applyFont="1" applyFill="1" applyBorder="1" applyAlignment="1">
      <alignment horizontal="left"/>
    </xf>
    <xf numFmtId="3" fontId="1" fillId="20" borderId="26" xfId="0" applyNumberFormat="1" applyFont="1" applyFill="1" applyBorder="1" applyAlignment="1">
      <alignment/>
    </xf>
    <xf numFmtId="10" fontId="0" fillId="20" borderId="30" xfId="51" applyNumberFormat="1" applyFont="1" applyFill="1" applyBorder="1" applyAlignment="1">
      <alignment horizontal="left" vertical="center"/>
    </xf>
    <xf numFmtId="10" fontId="0" fillId="20" borderId="71" xfId="51" applyNumberFormat="1" applyFont="1" applyFill="1" applyBorder="1" applyAlignment="1">
      <alignment horizontal="left" vertical="center"/>
    </xf>
    <xf numFmtId="10" fontId="1" fillId="20" borderId="36" xfId="51" applyNumberFormat="1" applyFont="1" applyFill="1" applyBorder="1" applyAlignment="1">
      <alignment vertical="center"/>
    </xf>
    <xf numFmtId="10" fontId="1" fillId="20" borderId="61" xfId="51" applyNumberFormat="1" applyFont="1" applyFill="1" applyBorder="1" applyAlignment="1">
      <alignment vertical="center"/>
    </xf>
    <xf numFmtId="10" fontId="1" fillId="20" borderId="40" xfId="51" applyNumberFormat="1" applyFont="1" applyFill="1" applyBorder="1" applyAlignment="1">
      <alignment vertical="center"/>
    </xf>
    <xf numFmtId="10" fontId="1" fillId="20" borderId="32" xfId="51" applyNumberFormat="1" applyFont="1" applyFill="1" applyBorder="1" applyAlignment="1">
      <alignment vertical="center"/>
    </xf>
    <xf numFmtId="10" fontId="1" fillId="20" borderId="72" xfId="51" applyNumberFormat="1" applyFont="1" applyFill="1" applyBorder="1" applyAlignment="1">
      <alignment vertical="center"/>
    </xf>
    <xf numFmtId="10" fontId="1" fillId="20" borderId="39" xfId="51" applyNumberFormat="1" applyFont="1" applyFill="1" applyBorder="1" applyAlignment="1">
      <alignment vertical="center"/>
    </xf>
    <xf numFmtId="10" fontId="0" fillId="20" borderId="17" xfId="51" applyNumberFormat="1" applyFont="1" applyFill="1" applyBorder="1" applyAlignment="1">
      <alignment horizontal="left" vertical="center"/>
    </xf>
    <xf numFmtId="3" fontId="0" fillId="0" borderId="38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10" fontId="0" fillId="24" borderId="28" xfId="51" applyNumberFormat="1" applyFill="1" applyBorder="1" applyAlignment="1">
      <alignment/>
    </xf>
    <xf numFmtId="10" fontId="0" fillId="24" borderId="32" xfId="51" applyNumberFormat="1" applyFill="1" applyBorder="1" applyAlignment="1">
      <alignment/>
    </xf>
    <xf numFmtId="10" fontId="0" fillId="24" borderId="39" xfId="51" applyNumberFormat="1" applyFill="1" applyBorder="1" applyAlignment="1">
      <alignment/>
    </xf>
    <xf numFmtId="10" fontId="1" fillId="20" borderId="26" xfId="51" applyNumberFormat="1" applyFont="1" applyFill="1" applyBorder="1" applyAlignment="1">
      <alignment horizontal="center" vertical="center" wrapText="1"/>
    </xf>
    <xf numFmtId="3" fontId="7" fillId="0" borderId="73" xfId="0" applyNumberFormat="1" applyFont="1" applyFill="1" applyBorder="1" applyAlignment="1" applyProtection="1">
      <alignment/>
      <protection locked="0"/>
    </xf>
    <xf numFmtId="3" fontId="7" fillId="0" borderId="74" xfId="0" applyNumberFormat="1" applyFont="1" applyFill="1" applyBorder="1" applyAlignment="1" applyProtection="1">
      <alignment/>
      <protection locked="0"/>
    </xf>
    <xf numFmtId="3" fontId="6" fillId="20" borderId="75" xfId="0" applyNumberFormat="1" applyFont="1" applyFill="1" applyBorder="1" applyAlignment="1" applyProtection="1">
      <alignment/>
      <protection locked="0"/>
    </xf>
    <xf numFmtId="3" fontId="6" fillId="2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0" fontId="36" fillId="26" borderId="0" xfId="0" applyFont="1" applyFill="1" applyAlignment="1">
      <alignment/>
    </xf>
    <xf numFmtId="0" fontId="14" fillId="27" borderId="20" xfId="0" applyFont="1" applyFill="1" applyBorder="1" applyAlignment="1" applyProtection="1">
      <alignment wrapText="1"/>
      <protection/>
    </xf>
    <xf numFmtId="3" fontId="14" fillId="27" borderId="20" xfId="0" applyNumberFormat="1" applyFont="1" applyFill="1" applyBorder="1" applyAlignment="1" applyProtection="1">
      <alignment horizontal="right"/>
      <protection/>
    </xf>
    <xf numFmtId="0" fontId="1" fillId="20" borderId="68" xfId="0" applyFont="1" applyFill="1" applyBorder="1" applyAlignment="1">
      <alignment/>
    </xf>
    <xf numFmtId="0" fontId="3" fillId="27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4" fontId="1" fillId="20" borderId="7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7" fillId="26" borderId="0" xfId="0" applyFont="1" applyFill="1" applyAlignment="1">
      <alignment/>
    </xf>
    <xf numFmtId="0" fontId="7" fillId="0" borderId="0" xfId="0" applyFont="1" applyAlignment="1">
      <alignment/>
    </xf>
    <xf numFmtId="0" fontId="7" fillId="29" borderId="77" xfId="0" applyFont="1" applyFill="1" applyBorder="1" applyAlignment="1" applyProtection="1">
      <alignment/>
      <protection/>
    </xf>
    <xf numFmtId="0" fontId="0" fillId="20" borderId="78" xfId="0" applyFill="1" applyBorder="1" applyAlignment="1">
      <alignment/>
    </xf>
    <xf numFmtId="0" fontId="7" fillId="29" borderId="79" xfId="0" applyFont="1" applyFill="1" applyBorder="1" applyAlignment="1" applyProtection="1">
      <alignment horizontal="left"/>
      <protection/>
    </xf>
    <xf numFmtId="0" fontId="7" fillId="29" borderId="80" xfId="0" applyFont="1" applyFill="1" applyBorder="1" applyAlignment="1" applyProtection="1">
      <alignment horizontal="left"/>
      <protection/>
    </xf>
    <xf numFmtId="0" fontId="7" fillId="29" borderId="81" xfId="0" applyFont="1" applyFill="1" applyBorder="1" applyAlignment="1" applyProtection="1">
      <alignment horizontal="left"/>
      <protection/>
    </xf>
    <xf numFmtId="0" fontId="6" fillId="26" borderId="82" xfId="0" applyFont="1" applyFill="1" applyBorder="1" applyAlignment="1" applyProtection="1">
      <alignment horizontal="left"/>
      <protection/>
    </xf>
    <xf numFmtId="0" fontId="6" fillId="26" borderId="73" xfId="0" applyFont="1" applyFill="1" applyBorder="1" applyAlignment="1" applyProtection="1">
      <alignment horizontal="left"/>
      <protection/>
    </xf>
    <xf numFmtId="0" fontId="6" fillId="26" borderId="83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 wrapText="1"/>
    </xf>
    <xf numFmtId="0" fontId="6" fillId="25" borderId="0" xfId="0" applyFont="1" applyFill="1" applyAlignment="1" applyProtection="1">
      <alignment horizontal="left" wrapText="1"/>
      <protection locked="0"/>
    </xf>
    <xf numFmtId="0" fontId="5" fillId="17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 applyProtection="1">
      <alignment horizontal="left" wrapText="1"/>
      <protection locked="0"/>
    </xf>
    <xf numFmtId="0" fontId="6" fillId="26" borderId="84" xfId="0" applyFont="1" applyFill="1" applyBorder="1" applyAlignment="1" applyProtection="1">
      <alignment horizontal="left"/>
      <protection/>
    </xf>
    <xf numFmtId="0" fontId="6" fillId="26" borderId="85" xfId="0" applyFont="1" applyFill="1" applyBorder="1" applyAlignment="1" applyProtection="1">
      <alignment horizontal="left"/>
      <protection/>
    </xf>
    <xf numFmtId="0" fontId="6" fillId="26" borderId="86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29" borderId="87" xfId="0" applyFont="1" applyFill="1" applyBorder="1" applyAlignment="1" applyProtection="1">
      <alignment horizontal="left"/>
      <protection/>
    </xf>
    <xf numFmtId="0" fontId="0" fillId="20" borderId="88" xfId="0" applyFill="1" applyBorder="1" applyAlignment="1">
      <alignment/>
    </xf>
    <xf numFmtId="14" fontId="6" fillId="26" borderId="76" xfId="0" applyNumberFormat="1" applyFont="1" applyFill="1" applyBorder="1" applyAlignment="1" applyProtection="1">
      <alignment horizontal="center"/>
      <protection/>
    </xf>
    <xf numFmtId="10" fontId="1" fillId="20" borderId="13" xfId="51" applyNumberFormat="1" applyFont="1" applyFill="1" applyBorder="1" applyAlignment="1">
      <alignment horizontal="center" vertical="center"/>
    </xf>
    <xf numFmtId="10" fontId="1" fillId="20" borderId="25" xfId="51" applyNumberFormat="1" applyFont="1" applyFill="1" applyBorder="1" applyAlignment="1">
      <alignment horizontal="center" vertical="center"/>
    </xf>
    <xf numFmtId="10" fontId="1" fillId="20" borderId="26" xfId="51" applyNumberFormat="1" applyFont="1" applyFill="1" applyBorder="1" applyAlignment="1">
      <alignment horizontal="center" vertical="center"/>
    </xf>
    <xf numFmtId="10" fontId="1" fillId="20" borderId="15" xfId="51" applyNumberFormat="1" applyFont="1" applyFill="1" applyBorder="1" applyAlignment="1">
      <alignment horizontal="center" vertical="center"/>
    </xf>
    <xf numFmtId="10" fontId="1" fillId="20" borderId="75" xfId="51" applyNumberFormat="1" applyFont="1" applyFill="1" applyBorder="1" applyAlignment="1">
      <alignment horizontal="center" vertical="center"/>
    </xf>
    <xf numFmtId="10" fontId="1" fillId="20" borderId="37" xfId="51" applyNumberFormat="1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left"/>
    </xf>
    <xf numFmtId="0" fontId="1" fillId="20" borderId="61" xfId="0" applyFont="1" applyFill="1" applyBorder="1" applyAlignment="1">
      <alignment horizontal="left"/>
    </xf>
    <xf numFmtId="0" fontId="1" fillId="20" borderId="71" xfId="0" applyFont="1" applyFill="1" applyBorder="1" applyAlignment="1">
      <alignment horizontal="left"/>
    </xf>
    <xf numFmtId="0" fontId="1" fillId="20" borderId="39" xfId="0" applyFont="1" applyFill="1" applyBorder="1" applyAlignment="1">
      <alignment horizontal="left"/>
    </xf>
    <xf numFmtId="10" fontId="0" fillId="20" borderId="30" xfId="51" applyNumberFormat="1" applyFont="1" applyFill="1" applyBorder="1" applyAlignment="1">
      <alignment horizontal="left" vertical="center"/>
    </xf>
    <xf numFmtId="10" fontId="0" fillId="20" borderId="36" xfId="51" applyNumberFormat="1" applyFont="1" applyFill="1" applyBorder="1" applyAlignment="1">
      <alignment horizontal="left" vertical="center"/>
    </xf>
    <xf numFmtId="10" fontId="0" fillId="20" borderId="61" xfId="51" applyNumberFormat="1" applyFont="1" applyFill="1" applyBorder="1" applyAlignment="1">
      <alignment horizontal="left" vertical="center"/>
    </xf>
    <xf numFmtId="10" fontId="0" fillId="20" borderId="71" xfId="51" applyNumberFormat="1" applyFont="1" applyFill="1" applyBorder="1" applyAlignment="1">
      <alignment horizontal="left" vertical="center"/>
    </xf>
    <xf numFmtId="10" fontId="0" fillId="20" borderId="72" xfId="51" applyNumberFormat="1" applyFont="1" applyFill="1" applyBorder="1" applyAlignment="1">
      <alignment horizontal="left" vertical="center"/>
    </xf>
    <xf numFmtId="10" fontId="0" fillId="20" borderId="39" xfId="51" applyNumberFormat="1" applyFont="1" applyFill="1" applyBorder="1" applyAlignment="1">
      <alignment horizontal="left" vertical="center"/>
    </xf>
    <xf numFmtId="0" fontId="11" fillId="17" borderId="15" xfId="0" applyFont="1" applyFill="1" applyBorder="1" applyAlignment="1">
      <alignment horizontal="center"/>
    </xf>
    <xf numFmtId="0" fontId="11" fillId="17" borderId="75" xfId="0" applyFont="1" applyFill="1" applyBorder="1" applyAlignment="1">
      <alignment horizontal="center"/>
    </xf>
    <xf numFmtId="0" fontId="11" fillId="17" borderId="3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0" borderId="88" xfId="0" applyFont="1" applyFill="1" applyBorder="1" applyAlignment="1" applyProtection="1">
      <alignment horizontal="left"/>
      <protection/>
    </xf>
    <xf numFmtId="0" fontId="6" fillId="20" borderId="89" xfId="0" applyFont="1" applyFill="1" applyBorder="1" applyAlignment="1" applyProtection="1">
      <alignment horizontal="left"/>
      <protection/>
    </xf>
    <xf numFmtId="0" fontId="6" fillId="20" borderId="78" xfId="0" applyFont="1" applyFill="1" applyBorder="1" applyAlignment="1" applyProtection="1">
      <alignment horizontal="left"/>
      <protection/>
    </xf>
    <xf numFmtId="0" fontId="6" fillId="20" borderId="90" xfId="0" applyFont="1" applyFill="1" applyBorder="1" applyAlignment="1" applyProtection="1">
      <alignment horizontal="left"/>
      <protection/>
    </xf>
    <xf numFmtId="0" fontId="10" fillId="25" borderId="0" xfId="0" applyFont="1" applyFill="1" applyAlignment="1" applyProtection="1">
      <alignment horizontal="left" wrapText="1"/>
      <protection locked="0"/>
    </xf>
    <xf numFmtId="0" fontId="1" fillId="20" borderId="15" xfId="0" applyFont="1" applyFill="1" applyBorder="1" applyAlignment="1">
      <alignment horizontal="center" wrapText="1"/>
    </xf>
    <xf numFmtId="0" fontId="1" fillId="20" borderId="75" xfId="0" applyFont="1" applyFill="1" applyBorder="1" applyAlignment="1">
      <alignment horizontal="center" wrapText="1"/>
    </xf>
    <xf numFmtId="0" fontId="1" fillId="20" borderId="37" xfId="0" applyFont="1" applyFill="1" applyBorder="1" applyAlignment="1">
      <alignment horizontal="center" wrapText="1"/>
    </xf>
    <xf numFmtId="0" fontId="1" fillId="20" borderId="15" xfId="0" applyFont="1" applyFill="1" applyBorder="1" applyAlignment="1">
      <alignment horizontal="left" wrapText="1"/>
    </xf>
    <xf numFmtId="0" fontId="1" fillId="20" borderId="37" xfId="0" applyFont="1" applyFill="1" applyBorder="1" applyAlignment="1">
      <alignment horizontal="left" wrapText="1"/>
    </xf>
    <xf numFmtId="0" fontId="18" fillId="28" borderId="11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/>
    </xf>
    <xf numFmtId="0" fontId="18" fillId="28" borderId="27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 wrapText="1"/>
    </xf>
    <xf numFmtId="0" fontId="17" fillId="28" borderId="28" xfId="0" applyFont="1" applyFill="1" applyBorder="1" applyAlignment="1">
      <alignment horizontal="center" vertical="center"/>
    </xf>
    <xf numFmtId="0" fontId="17" fillId="28" borderId="13" xfId="0" applyFont="1" applyFill="1" applyBorder="1" applyAlignment="1">
      <alignment horizontal="center" vertical="center"/>
    </xf>
    <xf numFmtId="0" fontId="17" fillId="28" borderId="26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 wrapText="1"/>
    </xf>
    <xf numFmtId="0" fontId="11" fillId="28" borderId="37" xfId="0" applyFont="1" applyFill="1" applyBorder="1" applyAlignment="1">
      <alignment horizontal="center" vertical="center"/>
    </xf>
    <xf numFmtId="0" fontId="11" fillId="28" borderId="16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9</xdr:col>
      <xdr:colOff>200025</xdr:colOff>
      <xdr:row>53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38975" cy="856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G67" sqref="G67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scale="76" r:id="rId2"/>
  <colBreaks count="1" manualBreakCount="1">
    <brk id="10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69"/>
  <sheetViews>
    <sheetView showZeros="0" tabSelected="1" view="pageBreakPreview" zoomScale="85" zoomScaleSheetLayoutView="85" zoomScalePageLayoutView="0" workbookViewId="0" topLeftCell="A9">
      <selection activeCell="A13" sqref="A13:S13"/>
    </sheetView>
  </sheetViews>
  <sheetFormatPr defaultColWidth="11.421875" defaultRowHeight="12.75" outlineLevelCol="1"/>
  <cols>
    <col min="1" max="1" width="28.421875" style="0" customWidth="1"/>
    <col min="2" max="7" width="14.140625" style="0" customWidth="1"/>
    <col min="8" max="8" width="14.7109375" style="0" customWidth="1"/>
    <col min="9" max="10" width="14.140625" style="0" customWidth="1"/>
    <col min="11" max="11" width="15.140625" style="0" bestFit="1" customWidth="1"/>
    <col min="12" max="15" width="14.140625" style="0" customWidth="1"/>
    <col min="16" max="16" width="14.7109375" style="0" customWidth="1"/>
    <col min="17" max="17" width="13.421875" style="0" customWidth="1"/>
    <col min="18" max="33" width="13.421875" style="0" hidden="1" customWidth="1" outlineLevel="1"/>
    <col min="34" max="34" width="11.421875" style="0" customWidth="1" collapsed="1"/>
  </cols>
  <sheetData>
    <row r="1" spans="1:33" ht="20.25" customHeight="1">
      <c r="A1" s="303" t="s">
        <v>156</v>
      </c>
      <c r="B1" s="17"/>
      <c r="C1" s="18"/>
      <c r="D1" s="18"/>
      <c r="E1" s="18"/>
      <c r="F1" s="18"/>
      <c r="G1" s="1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20.25" customHeight="1">
      <c r="A2" s="303" t="s">
        <v>127</v>
      </c>
      <c r="B2" s="17"/>
      <c r="C2" s="18"/>
      <c r="D2" s="18"/>
      <c r="E2" s="18"/>
      <c r="F2" s="18"/>
      <c r="G2" s="1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7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ht="10.5" customHeight="1" hidden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20.25" customHeight="1" hidden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ht="20.25" customHeight="1" hidden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20.25" customHeight="1" hidden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ht="20.25" customHeight="1" hidden="1" thickBot="1">
      <c r="A8" s="19"/>
      <c r="B8" s="20"/>
      <c r="C8" s="21"/>
      <c r="D8" s="18"/>
      <c r="E8" s="18"/>
      <c r="F8" s="18"/>
      <c r="G8" s="18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4" ht="20.25" customHeight="1" thickTop="1">
      <c r="A9" s="324" t="s">
        <v>17</v>
      </c>
      <c r="B9" s="325"/>
      <c r="C9" s="325"/>
      <c r="D9" s="319"/>
      <c r="E9" s="320"/>
      <c r="F9" s="320"/>
      <c r="G9" s="320"/>
      <c r="H9" s="321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58"/>
    </row>
    <row r="10" spans="1:34" ht="20.25" customHeight="1">
      <c r="A10" s="306" t="s">
        <v>124</v>
      </c>
      <c r="B10" s="307"/>
      <c r="C10" s="307"/>
      <c r="D10" s="311"/>
      <c r="E10" s="312"/>
      <c r="F10" s="312"/>
      <c r="G10" s="312"/>
      <c r="H10" s="31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58"/>
    </row>
    <row r="11" spans="1:34" ht="20.25" customHeight="1" thickBot="1">
      <c r="A11" s="308" t="s">
        <v>125</v>
      </c>
      <c r="B11" s="309"/>
      <c r="C11" s="310"/>
      <c r="D11" s="326" t="s">
        <v>126</v>
      </c>
      <c r="E11" s="326"/>
      <c r="F11" s="326" t="s">
        <v>126</v>
      </c>
      <c r="G11" s="326"/>
      <c r="H11" s="74" t="str">
        <f>IF(ISERROR(ROUND(DAYS360(D11,F11,TRUE)/360*12,0))," ",ROUND(DAYS360(D11,F11,TRUE)/360*12,0))</f>
        <v> </v>
      </c>
      <c r="I11" s="73"/>
      <c r="J11" s="37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8"/>
    </row>
    <row r="12" spans="1:33" ht="20.25" customHeight="1" thickTop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s="305" customFormat="1" ht="84" customHeight="1">
      <c r="A13" s="315" t="s">
        <v>173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</row>
    <row r="14" spans="1:33" ht="20.25" customHeight="1">
      <c r="A14" s="83"/>
      <c r="B14" s="8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</row>
    <row r="15" spans="1:35" ht="20.25" customHeight="1">
      <c r="A15" s="316" t="s">
        <v>117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I15" s="1"/>
    </row>
    <row r="16" spans="1:2" s="5" customFormat="1" ht="13.5" thickBot="1">
      <c r="A16" s="65"/>
      <c r="B16" s="65"/>
    </row>
    <row r="17" spans="1:39" ht="13.5" customHeight="1" thickBot="1">
      <c r="A17" s="86"/>
      <c r="B17" s="86" t="s">
        <v>76</v>
      </c>
      <c r="C17" s="44" t="s">
        <v>14</v>
      </c>
      <c r="D17" s="44" t="s">
        <v>0</v>
      </c>
      <c r="E17" s="44" t="s">
        <v>1</v>
      </c>
      <c r="F17" s="44" t="s">
        <v>2</v>
      </c>
      <c r="G17" s="44" t="s">
        <v>3</v>
      </c>
      <c r="H17" s="44" t="s">
        <v>4</v>
      </c>
      <c r="I17" s="44" t="s">
        <v>5</v>
      </c>
      <c r="J17" s="44" t="s">
        <v>6</v>
      </c>
      <c r="K17" s="44" t="s">
        <v>7</v>
      </c>
      <c r="L17" s="44" t="s">
        <v>8</v>
      </c>
      <c r="M17" s="44" t="s">
        <v>9</v>
      </c>
      <c r="N17" s="44" t="s">
        <v>10</v>
      </c>
      <c r="O17" s="44" t="s">
        <v>11</v>
      </c>
      <c r="P17" s="44" t="s">
        <v>12</v>
      </c>
      <c r="Q17" s="44" t="s">
        <v>13</v>
      </c>
      <c r="R17" s="44" t="s">
        <v>104</v>
      </c>
      <c r="S17" s="44" t="s">
        <v>19</v>
      </c>
      <c r="T17" s="44" t="s">
        <v>20</v>
      </c>
      <c r="U17" s="44" t="s">
        <v>21</v>
      </c>
      <c r="V17" s="44" t="s">
        <v>22</v>
      </c>
      <c r="W17" s="44" t="s">
        <v>23</v>
      </c>
      <c r="X17" s="44" t="s">
        <v>94</v>
      </c>
      <c r="Y17" s="44" t="s">
        <v>95</v>
      </c>
      <c r="Z17" s="44" t="s">
        <v>96</v>
      </c>
      <c r="AA17" s="44" t="s">
        <v>97</v>
      </c>
      <c r="AB17" s="44" t="s">
        <v>98</v>
      </c>
      <c r="AC17" s="44" t="s">
        <v>99</v>
      </c>
      <c r="AD17" s="44" t="s">
        <v>100</v>
      </c>
      <c r="AE17" s="44" t="s">
        <v>101</v>
      </c>
      <c r="AF17" s="44" t="s">
        <v>102</v>
      </c>
      <c r="AG17" s="44" t="s">
        <v>103</v>
      </c>
      <c r="AI17" s="322" t="s">
        <v>171</v>
      </c>
      <c r="AJ17" s="323"/>
      <c r="AK17" s="323"/>
      <c r="AL17" s="323"/>
      <c r="AM17" s="323"/>
    </row>
    <row r="18" spans="1:39" s="58" customFormat="1" ht="4.5" customHeight="1">
      <c r="A18" s="56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I18" s="323"/>
      <c r="AJ18" s="323"/>
      <c r="AK18" s="323"/>
      <c r="AL18" s="323"/>
      <c r="AM18" s="323"/>
    </row>
    <row r="19" spans="1:39" s="58" customFormat="1" ht="18.75" customHeight="1" thickBot="1">
      <c r="A19" s="56"/>
      <c r="B19" s="56"/>
      <c r="C19" s="291">
        <f>IF(C20=$B$256,IF(C27&gt;0,"Organisation",0),0)</f>
        <v>0</v>
      </c>
      <c r="D19" s="291">
        <f aca="true" t="shared" si="0" ref="D19:AG19">IF(D20=$B$256,IF(D27&gt;0,"Organisation",0),0)</f>
        <v>0</v>
      </c>
      <c r="E19" s="291">
        <f t="shared" si="0"/>
        <v>0</v>
      </c>
      <c r="F19" s="291">
        <f t="shared" si="0"/>
        <v>0</v>
      </c>
      <c r="G19" s="291">
        <f t="shared" si="0"/>
        <v>0</v>
      </c>
      <c r="H19" s="291">
        <f t="shared" si="0"/>
        <v>0</v>
      </c>
      <c r="I19" s="291">
        <f t="shared" si="0"/>
        <v>0</v>
      </c>
      <c r="J19" s="291">
        <f t="shared" si="0"/>
        <v>0</v>
      </c>
      <c r="K19" s="291">
        <f t="shared" si="0"/>
        <v>0</v>
      </c>
      <c r="L19" s="291">
        <f t="shared" si="0"/>
        <v>0</v>
      </c>
      <c r="M19" s="291">
        <f t="shared" si="0"/>
        <v>0</v>
      </c>
      <c r="N19" s="291">
        <f t="shared" si="0"/>
        <v>0</v>
      </c>
      <c r="O19" s="291">
        <f t="shared" si="0"/>
        <v>0</v>
      </c>
      <c r="P19" s="291">
        <f t="shared" si="0"/>
        <v>0</v>
      </c>
      <c r="Q19" s="291">
        <f t="shared" si="0"/>
        <v>0</v>
      </c>
      <c r="R19" s="291">
        <f t="shared" si="0"/>
        <v>0</v>
      </c>
      <c r="S19" s="291">
        <f t="shared" si="0"/>
        <v>0</v>
      </c>
      <c r="T19" s="291">
        <f t="shared" si="0"/>
        <v>0</v>
      </c>
      <c r="U19" s="291">
        <f t="shared" si="0"/>
        <v>0</v>
      </c>
      <c r="V19" s="291">
        <f t="shared" si="0"/>
        <v>0</v>
      </c>
      <c r="W19" s="291">
        <f t="shared" si="0"/>
        <v>0</v>
      </c>
      <c r="X19" s="291">
        <f t="shared" si="0"/>
        <v>0</v>
      </c>
      <c r="Y19" s="291">
        <f t="shared" si="0"/>
        <v>0</v>
      </c>
      <c r="Z19" s="291">
        <f t="shared" si="0"/>
        <v>0</v>
      </c>
      <c r="AA19" s="291">
        <f t="shared" si="0"/>
        <v>0</v>
      </c>
      <c r="AB19" s="291">
        <f t="shared" si="0"/>
        <v>0</v>
      </c>
      <c r="AC19" s="291">
        <f t="shared" si="0"/>
        <v>0</v>
      </c>
      <c r="AD19" s="291">
        <f t="shared" si="0"/>
        <v>0</v>
      </c>
      <c r="AE19" s="291">
        <f t="shared" si="0"/>
        <v>0</v>
      </c>
      <c r="AF19" s="291">
        <f t="shared" si="0"/>
        <v>0</v>
      </c>
      <c r="AG19" s="291">
        <f t="shared" si="0"/>
        <v>0</v>
      </c>
      <c r="AI19" s="323"/>
      <c r="AJ19" s="323"/>
      <c r="AK19" s="323"/>
      <c r="AL19" s="323"/>
      <c r="AM19" s="323"/>
    </row>
    <row r="20" spans="1:39" ht="13.5" thickBot="1">
      <c r="A20" s="43" t="s">
        <v>105</v>
      </c>
      <c r="B20" s="43"/>
      <c r="C20" s="68" t="s">
        <v>158</v>
      </c>
      <c r="D20" s="68" t="s">
        <v>158</v>
      </c>
      <c r="E20" s="68" t="s">
        <v>158</v>
      </c>
      <c r="F20" s="68" t="s">
        <v>158</v>
      </c>
      <c r="G20" s="68" t="s">
        <v>158</v>
      </c>
      <c r="H20" s="68" t="s">
        <v>158</v>
      </c>
      <c r="I20" s="68" t="s">
        <v>158</v>
      </c>
      <c r="J20" s="68" t="s">
        <v>158</v>
      </c>
      <c r="K20" s="68" t="s">
        <v>158</v>
      </c>
      <c r="L20" s="68" t="s">
        <v>158</v>
      </c>
      <c r="M20" s="68" t="s">
        <v>158</v>
      </c>
      <c r="N20" s="68" t="s">
        <v>158</v>
      </c>
      <c r="O20" s="68" t="s">
        <v>158</v>
      </c>
      <c r="P20" s="68" t="s">
        <v>158</v>
      </c>
      <c r="Q20" s="68" t="s">
        <v>158</v>
      </c>
      <c r="R20" s="68" t="s">
        <v>158</v>
      </c>
      <c r="S20" s="68" t="s">
        <v>158</v>
      </c>
      <c r="T20" s="68" t="s">
        <v>158</v>
      </c>
      <c r="U20" s="68" t="s">
        <v>158</v>
      </c>
      <c r="V20" s="68" t="s">
        <v>158</v>
      </c>
      <c r="W20" s="68" t="s">
        <v>158</v>
      </c>
      <c r="X20" s="68" t="s">
        <v>158</v>
      </c>
      <c r="Y20" s="68" t="s">
        <v>158</v>
      </c>
      <c r="Z20" s="68" t="s">
        <v>158</v>
      </c>
      <c r="AA20" s="68" t="s">
        <v>158</v>
      </c>
      <c r="AB20" s="68" t="s">
        <v>158</v>
      </c>
      <c r="AC20" s="68" t="s">
        <v>158</v>
      </c>
      <c r="AD20" s="68" t="s">
        <v>158</v>
      </c>
      <c r="AE20" s="68" t="s">
        <v>158</v>
      </c>
      <c r="AF20" s="68" t="s">
        <v>158</v>
      </c>
      <c r="AG20" s="68" t="s">
        <v>158</v>
      </c>
      <c r="AI20" s="323"/>
      <c r="AJ20" s="323"/>
      <c r="AK20" s="323"/>
      <c r="AL20" s="323"/>
      <c r="AM20" s="323"/>
    </row>
    <row r="21" spans="1:33" ht="12.75">
      <c r="A21" s="114" t="s">
        <v>106</v>
      </c>
      <c r="B21" s="115">
        <f aca="true" t="shared" si="1" ref="B21:B32">SUM(C21:DH21)</f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295" t="s">
        <v>107</v>
      </c>
      <c r="B22" s="116">
        <f t="shared" si="1"/>
        <v>0</v>
      </c>
      <c r="C22" s="45">
        <f aca="true" t="shared" si="2" ref="C22:Q22">SUM(C23:C26)</f>
        <v>0</v>
      </c>
      <c r="D22" s="45">
        <f t="shared" si="2"/>
        <v>0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5">
        <f t="shared" si="2"/>
        <v>0</v>
      </c>
      <c r="I22" s="45">
        <f t="shared" si="2"/>
        <v>0</v>
      </c>
      <c r="J22" s="45">
        <f t="shared" si="2"/>
        <v>0</v>
      </c>
      <c r="K22" s="45">
        <f t="shared" si="2"/>
        <v>0</v>
      </c>
      <c r="L22" s="45">
        <f t="shared" si="2"/>
        <v>0</v>
      </c>
      <c r="M22" s="45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0</v>
      </c>
      <c r="Q22" s="45">
        <f t="shared" si="2"/>
        <v>0</v>
      </c>
      <c r="R22" s="45">
        <f>SUM(R23:R26)</f>
        <v>0</v>
      </c>
      <c r="S22" s="45">
        <f>SUM(S23:S26)</f>
        <v>0</v>
      </c>
      <c r="T22" s="45">
        <f>SUM(T23:T26)</f>
        <v>0</v>
      </c>
      <c r="U22" s="45">
        <f>SUM(U23:U26)</f>
        <v>0</v>
      </c>
      <c r="V22" s="45">
        <f aca="true" t="shared" si="3" ref="V22:AG22">SUM(V23:V26)</f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5">
        <f t="shared" si="3"/>
        <v>0</v>
      </c>
      <c r="AC22" s="45">
        <f t="shared" si="3"/>
        <v>0</v>
      </c>
      <c r="AD22" s="45">
        <f t="shared" si="3"/>
        <v>0</v>
      </c>
      <c r="AE22" s="45">
        <f t="shared" si="3"/>
        <v>0</v>
      </c>
      <c r="AF22" s="45">
        <f t="shared" si="3"/>
        <v>0</v>
      </c>
      <c r="AG22" s="45">
        <f t="shared" si="3"/>
        <v>0</v>
      </c>
    </row>
    <row r="23" spans="1:33" ht="12.75">
      <c r="A23" s="296" t="s">
        <v>108</v>
      </c>
      <c r="B23" s="91">
        <f t="shared" si="1"/>
        <v>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12.75">
      <c r="A24" s="296" t="s">
        <v>109</v>
      </c>
      <c r="B24" s="97">
        <f t="shared" si="1"/>
        <v>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ht="12.75">
      <c r="A25" s="296" t="s">
        <v>110</v>
      </c>
      <c r="B25" s="97">
        <f t="shared" si="1"/>
        <v>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3.5" thickBot="1">
      <c r="A26" s="134" t="s">
        <v>111</v>
      </c>
      <c r="B26" s="92">
        <f t="shared" si="1"/>
        <v>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ht="13.5" thickBot="1">
      <c r="A27" s="11" t="s">
        <v>112</v>
      </c>
      <c r="B27" s="88">
        <f t="shared" si="1"/>
        <v>0</v>
      </c>
      <c r="C27" s="29">
        <f aca="true" t="shared" si="4" ref="C27:Q27">C21+C22</f>
        <v>0</v>
      </c>
      <c r="D27" s="29">
        <f t="shared" si="4"/>
        <v>0</v>
      </c>
      <c r="E27" s="29">
        <f t="shared" si="4"/>
        <v>0</v>
      </c>
      <c r="F27" s="29">
        <f t="shared" si="4"/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>R21+R22</f>
        <v>0</v>
      </c>
      <c r="S27" s="29">
        <f>S21+S22</f>
        <v>0</v>
      </c>
      <c r="T27" s="29">
        <f>T21+T22</f>
        <v>0</v>
      </c>
      <c r="U27" s="29">
        <f>U21+U22</f>
        <v>0</v>
      </c>
      <c r="V27" s="29">
        <f aca="true" t="shared" si="5" ref="V27:AG27">V21+V22</f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</row>
    <row r="28" spans="1:33" s="5" customFormat="1" ht="3.75" customHeight="1" thickBot="1">
      <c r="A28" s="8"/>
      <c r="B28" s="89">
        <f t="shared" si="1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5" customFormat="1" ht="13.5" thickBot="1">
      <c r="A29" s="79" t="s">
        <v>113</v>
      </c>
      <c r="B29" s="90">
        <f t="shared" si="1"/>
        <v>0</v>
      </c>
      <c r="C29" s="69">
        <f>SUM(C30:C31)</f>
        <v>0</v>
      </c>
      <c r="D29" s="69">
        <f aca="true" t="shared" si="6" ref="D29:AG29">SUM(D30:D31)</f>
        <v>0</v>
      </c>
      <c r="E29" s="69">
        <f t="shared" si="6"/>
        <v>0</v>
      </c>
      <c r="F29" s="69">
        <f t="shared" si="6"/>
        <v>0</v>
      </c>
      <c r="G29" s="69">
        <f t="shared" si="6"/>
        <v>0</v>
      </c>
      <c r="H29" s="69">
        <f t="shared" si="6"/>
        <v>0</v>
      </c>
      <c r="I29" s="69">
        <f t="shared" si="6"/>
        <v>0</v>
      </c>
      <c r="J29" s="69">
        <f t="shared" si="6"/>
        <v>0</v>
      </c>
      <c r="K29" s="69">
        <f t="shared" si="6"/>
        <v>0</v>
      </c>
      <c r="L29" s="69">
        <f t="shared" si="6"/>
        <v>0</v>
      </c>
      <c r="M29" s="69">
        <f t="shared" si="6"/>
        <v>0</v>
      </c>
      <c r="N29" s="69">
        <f t="shared" si="6"/>
        <v>0</v>
      </c>
      <c r="O29" s="69">
        <f t="shared" si="6"/>
        <v>0</v>
      </c>
      <c r="P29" s="69">
        <f t="shared" si="6"/>
        <v>0</v>
      </c>
      <c r="Q29" s="69">
        <f t="shared" si="6"/>
        <v>0</v>
      </c>
      <c r="R29" s="69">
        <f>SUM(R30:R31)</f>
        <v>0</v>
      </c>
      <c r="S29" s="69">
        <f t="shared" si="6"/>
        <v>0</v>
      </c>
      <c r="T29" s="69">
        <f t="shared" si="6"/>
        <v>0</v>
      </c>
      <c r="U29" s="69">
        <f t="shared" si="6"/>
        <v>0</v>
      </c>
      <c r="V29" s="69">
        <f t="shared" si="6"/>
        <v>0</v>
      </c>
      <c r="W29" s="69">
        <f t="shared" si="6"/>
        <v>0</v>
      </c>
      <c r="X29" s="69">
        <f t="shared" si="6"/>
        <v>0</v>
      </c>
      <c r="Y29" s="69">
        <f t="shared" si="6"/>
        <v>0</v>
      </c>
      <c r="Z29" s="69">
        <f t="shared" si="6"/>
        <v>0</v>
      </c>
      <c r="AA29" s="69">
        <f t="shared" si="6"/>
        <v>0</v>
      </c>
      <c r="AB29" s="69">
        <f t="shared" si="6"/>
        <v>0</v>
      </c>
      <c r="AC29" s="69">
        <f t="shared" si="6"/>
        <v>0</v>
      </c>
      <c r="AD29" s="69">
        <f t="shared" si="6"/>
        <v>0</v>
      </c>
      <c r="AE29" s="69">
        <f t="shared" si="6"/>
        <v>0</v>
      </c>
      <c r="AF29" s="69">
        <f t="shared" si="6"/>
        <v>0</v>
      </c>
      <c r="AG29" s="69">
        <f t="shared" si="6"/>
        <v>0</v>
      </c>
    </row>
    <row r="30" spans="1:39" s="5" customFormat="1" ht="12.75">
      <c r="A30" s="133" t="s">
        <v>134</v>
      </c>
      <c r="B30" s="99">
        <f t="shared" si="1"/>
        <v>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I30" s="314"/>
      <c r="AJ30" s="314"/>
      <c r="AK30" s="314"/>
      <c r="AL30" s="314"/>
      <c r="AM30" s="314"/>
    </row>
    <row r="31" spans="1:39" s="5" customFormat="1" ht="13.5" thickBot="1">
      <c r="A31" s="134" t="s">
        <v>135</v>
      </c>
      <c r="B31" s="93">
        <f t="shared" si="1"/>
        <v>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I31" s="314"/>
      <c r="AJ31" s="314"/>
      <c r="AK31" s="314"/>
      <c r="AL31" s="314"/>
      <c r="AM31" s="314"/>
    </row>
    <row r="32" spans="1:39" s="5" customFormat="1" ht="13.5" customHeight="1" thickBot="1">
      <c r="A32" s="117" t="s">
        <v>136</v>
      </c>
      <c r="B32" s="118">
        <f t="shared" si="1"/>
        <v>0</v>
      </c>
      <c r="C32" s="87">
        <f aca="true" t="shared" si="7" ref="C32:AG32">SUM(C33:C34)</f>
        <v>0</v>
      </c>
      <c r="D32" s="87">
        <f t="shared" si="7"/>
        <v>0</v>
      </c>
      <c r="E32" s="87">
        <f t="shared" si="7"/>
        <v>0</v>
      </c>
      <c r="F32" s="87">
        <f t="shared" si="7"/>
        <v>0</v>
      </c>
      <c r="G32" s="87">
        <f t="shared" si="7"/>
        <v>0</v>
      </c>
      <c r="H32" s="87">
        <f t="shared" si="7"/>
        <v>0</v>
      </c>
      <c r="I32" s="87">
        <f t="shared" si="7"/>
        <v>0</v>
      </c>
      <c r="J32" s="87">
        <f t="shared" si="7"/>
        <v>0</v>
      </c>
      <c r="K32" s="87">
        <f t="shared" si="7"/>
        <v>0</v>
      </c>
      <c r="L32" s="87">
        <f t="shared" si="7"/>
        <v>0</v>
      </c>
      <c r="M32" s="87">
        <f t="shared" si="7"/>
        <v>0</v>
      </c>
      <c r="N32" s="87">
        <f t="shared" si="7"/>
        <v>0</v>
      </c>
      <c r="O32" s="87">
        <f t="shared" si="7"/>
        <v>0</v>
      </c>
      <c r="P32" s="87">
        <f t="shared" si="7"/>
        <v>0</v>
      </c>
      <c r="Q32" s="87">
        <f t="shared" si="7"/>
        <v>0</v>
      </c>
      <c r="R32" s="87">
        <f>SUM(R33:R34)</f>
        <v>0</v>
      </c>
      <c r="S32" s="87">
        <f t="shared" si="7"/>
        <v>0</v>
      </c>
      <c r="T32" s="87">
        <f t="shared" si="7"/>
        <v>0</v>
      </c>
      <c r="U32" s="87">
        <f t="shared" si="7"/>
        <v>0</v>
      </c>
      <c r="V32" s="87">
        <f t="shared" si="7"/>
        <v>0</v>
      </c>
      <c r="W32" s="87">
        <f t="shared" si="7"/>
        <v>0</v>
      </c>
      <c r="X32" s="87">
        <f t="shared" si="7"/>
        <v>0</v>
      </c>
      <c r="Y32" s="87">
        <f t="shared" si="7"/>
        <v>0</v>
      </c>
      <c r="Z32" s="87">
        <f t="shared" si="7"/>
        <v>0</v>
      </c>
      <c r="AA32" s="87">
        <f t="shared" si="7"/>
        <v>0</v>
      </c>
      <c r="AB32" s="87">
        <f t="shared" si="7"/>
        <v>0</v>
      </c>
      <c r="AC32" s="87">
        <f t="shared" si="7"/>
        <v>0</v>
      </c>
      <c r="AD32" s="87">
        <f t="shared" si="7"/>
        <v>0</v>
      </c>
      <c r="AE32" s="87">
        <f t="shared" si="7"/>
        <v>0</v>
      </c>
      <c r="AF32" s="87">
        <f t="shared" si="7"/>
        <v>0</v>
      </c>
      <c r="AG32" s="87">
        <f t="shared" si="7"/>
        <v>0</v>
      </c>
      <c r="AI32" s="317"/>
      <c r="AJ32" s="314"/>
      <c r="AK32" s="314"/>
      <c r="AL32" s="314"/>
      <c r="AM32" s="314"/>
    </row>
    <row r="33" spans="1:39" s="5" customFormat="1" ht="13.5" customHeight="1">
      <c r="A33" s="243" t="s">
        <v>114</v>
      </c>
      <c r="B33" s="122">
        <f>SUM(C33:DH33)</f>
        <v>0</v>
      </c>
      <c r="C33" s="121"/>
      <c r="D33" s="120"/>
      <c r="E33" s="121"/>
      <c r="F33" s="119"/>
      <c r="G33" s="121"/>
      <c r="H33" s="119"/>
      <c r="I33" s="121"/>
      <c r="J33" s="119"/>
      <c r="K33" s="121"/>
      <c r="L33" s="119"/>
      <c r="M33" s="121"/>
      <c r="N33" s="119"/>
      <c r="O33" s="121"/>
      <c r="P33" s="119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I33" s="317"/>
      <c r="AJ33" s="314"/>
      <c r="AK33" s="314"/>
      <c r="AL33" s="314"/>
      <c r="AM33" s="314"/>
    </row>
    <row r="34" spans="1:39" s="5" customFormat="1" ht="13.5" customHeight="1">
      <c r="A34" s="244" t="s">
        <v>115</v>
      </c>
      <c r="B34" s="135">
        <f>SUM(C34:DH34)</f>
        <v>0</v>
      </c>
      <c r="C34" s="136"/>
      <c r="D34" s="137"/>
      <c r="E34" s="136"/>
      <c r="F34" s="138"/>
      <c r="G34" s="136"/>
      <c r="H34" s="138"/>
      <c r="I34" s="136"/>
      <c r="J34" s="138"/>
      <c r="K34" s="136"/>
      <c r="L34" s="138"/>
      <c r="M34" s="136"/>
      <c r="N34" s="138"/>
      <c r="O34" s="136"/>
      <c r="P34" s="138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I34" s="317"/>
      <c r="AJ34" s="314"/>
      <c r="AK34" s="314"/>
      <c r="AL34" s="314"/>
      <c r="AM34" s="314"/>
    </row>
    <row r="35" spans="1:39" s="82" customFormat="1" ht="7.5" customHeight="1" thickBot="1">
      <c r="A35" s="130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I35" s="317"/>
      <c r="AJ35" s="314"/>
      <c r="AK35" s="314"/>
      <c r="AL35" s="314"/>
      <c r="AM35" s="314"/>
    </row>
    <row r="36" spans="1:39" s="5" customFormat="1" ht="24.75" thickBot="1">
      <c r="A36" s="293" t="s">
        <v>116</v>
      </c>
      <c r="B36" s="294">
        <f>B27-B29-B32</f>
        <v>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I36" s="317"/>
      <c r="AJ36" s="314"/>
      <c r="AK36" s="314"/>
      <c r="AL36" s="314"/>
      <c r="AM36" s="314"/>
    </row>
    <row r="37" spans="1:39" s="5" customFormat="1" ht="12.75">
      <c r="A37" s="26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I37" s="317"/>
      <c r="AJ37" s="314"/>
      <c r="AK37" s="314"/>
      <c r="AL37" s="314"/>
      <c r="AM37" s="314"/>
    </row>
    <row r="38" spans="1:39" s="5" customFormat="1" ht="12.75">
      <c r="A38" s="26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I38" s="317"/>
      <c r="AJ38" s="314"/>
      <c r="AK38" s="314"/>
      <c r="AL38" s="314"/>
      <c r="AM38" s="314"/>
    </row>
    <row r="39" spans="1:39" ht="15">
      <c r="A39" s="316" t="s">
        <v>118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131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I39" s="314"/>
      <c r="AJ39" s="314"/>
      <c r="AK39" s="314"/>
      <c r="AL39" s="314"/>
      <c r="AM39" s="314"/>
    </row>
    <row r="40" spans="1:3" ht="13.5" thickBot="1">
      <c r="A40" s="8"/>
      <c r="B40" s="59"/>
      <c r="C40" s="38"/>
    </row>
    <row r="41" spans="1:33" ht="26.25" customHeight="1" thickBot="1">
      <c r="A41" s="248" t="s">
        <v>172</v>
      </c>
      <c r="B41" s="249" t="s">
        <v>76</v>
      </c>
      <c r="C41" s="250" t="str">
        <f>CONCATENATE("Costs
",C17)</f>
        <v>Costs
Partner A</v>
      </c>
      <c r="D41" s="251" t="str">
        <f aca="true" t="shared" si="8" ref="D41:AG41">CONCATENATE("Costs
",D17)</f>
        <v>Costs
Partner B</v>
      </c>
      <c r="E41" s="251" t="str">
        <f t="shared" si="8"/>
        <v>Costs
Partner C</v>
      </c>
      <c r="F41" s="251" t="str">
        <f t="shared" si="8"/>
        <v>Costs
Partner D</v>
      </c>
      <c r="G41" s="251" t="str">
        <f t="shared" si="8"/>
        <v>Costs
Partner E</v>
      </c>
      <c r="H41" s="251" t="str">
        <f t="shared" si="8"/>
        <v>Costs
Partner F</v>
      </c>
      <c r="I41" s="251" t="str">
        <f t="shared" si="8"/>
        <v>Costs
Partner G</v>
      </c>
      <c r="J41" s="251" t="str">
        <f t="shared" si="8"/>
        <v>Costs
Partner H</v>
      </c>
      <c r="K41" s="251" t="str">
        <f t="shared" si="8"/>
        <v>Costs
Partner I</v>
      </c>
      <c r="L41" s="251" t="str">
        <f t="shared" si="8"/>
        <v>Costs
Partner J</v>
      </c>
      <c r="M41" s="251" t="str">
        <f t="shared" si="8"/>
        <v>Costs
Partner K</v>
      </c>
      <c r="N41" s="251" t="str">
        <f t="shared" si="8"/>
        <v>Costs
Partner L</v>
      </c>
      <c r="O41" s="251" t="str">
        <f t="shared" si="8"/>
        <v>Costs
Partner M</v>
      </c>
      <c r="P41" s="251" t="str">
        <f t="shared" si="8"/>
        <v>Costs
Partner N</v>
      </c>
      <c r="Q41" s="251" t="str">
        <f t="shared" si="8"/>
        <v>Costs
Partner O</v>
      </c>
      <c r="R41" s="251" t="str">
        <f t="shared" si="8"/>
        <v>Costs
Partner P</v>
      </c>
      <c r="S41" s="251" t="str">
        <f t="shared" si="8"/>
        <v>Costs
Partner Q</v>
      </c>
      <c r="T41" s="251" t="str">
        <f t="shared" si="8"/>
        <v>Costs
Partner R</v>
      </c>
      <c r="U41" s="251" t="str">
        <f t="shared" si="8"/>
        <v>Costs
Partner S</v>
      </c>
      <c r="V41" s="251" t="str">
        <f t="shared" si="8"/>
        <v>Costs
Partner T</v>
      </c>
      <c r="W41" s="251" t="str">
        <f t="shared" si="8"/>
        <v>Costs
Partner U</v>
      </c>
      <c r="X41" s="251" t="str">
        <f t="shared" si="8"/>
        <v>Costs
Partner V</v>
      </c>
      <c r="Y41" s="251" t="str">
        <f t="shared" si="8"/>
        <v>Costs
Partner W</v>
      </c>
      <c r="Z41" s="251" t="str">
        <f t="shared" si="8"/>
        <v>Costs
Partner X</v>
      </c>
      <c r="AA41" s="251" t="str">
        <f t="shared" si="8"/>
        <v>Costs
Partner Y</v>
      </c>
      <c r="AB41" s="251" t="str">
        <f t="shared" si="8"/>
        <v>Costs
Partner Z</v>
      </c>
      <c r="AC41" s="251" t="str">
        <f t="shared" si="8"/>
        <v>Costs
Partner AA</v>
      </c>
      <c r="AD41" s="251" t="str">
        <f t="shared" si="8"/>
        <v>Costs
Partner AB</v>
      </c>
      <c r="AE41" s="251" t="str">
        <f t="shared" si="8"/>
        <v>Costs
Partner AC</v>
      </c>
      <c r="AF41" s="251" t="str">
        <f t="shared" si="8"/>
        <v>Costs
Partner AD</v>
      </c>
      <c r="AG41" s="251" t="str">
        <f t="shared" si="8"/>
        <v>Costs
Partner AE</v>
      </c>
    </row>
    <row r="42" spans="1:33" ht="14.25">
      <c r="A42" s="252" t="s">
        <v>119</v>
      </c>
      <c r="B42" s="253">
        <f aca="true" t="shared" si="9" ref="B42:B48">SUM(C42:DC42)</f>
        <v>0</v>
      </c>
      <c r="C42" s="254"/>
      <c r="D42" s="255"/>
      <c r="E42" s="255"/>
      <c r="F42" s="255"/>
      <c r="G42" s="255"/>
      <c r="H42" s="254"/>
      <c r="I42" s="255"/>
      <c r="J42" s="255"/>
      <c r="K42" s="255"/>
      <c r="L42" s="255"/>
      <c r="M42" s="255"/>
      <c r="N42" s="255"/>
      <c r="O42" s="255"/>
      <c r="P42" s="255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</row>
    <row r="43" spans="1:33" ht="14.25">
      <c r="A43" s="252" t="s">
        <v>120</v>
      </c>
      <c r="B43" s="253">
        <f t="shared" si="9"/>
        <v>0</v>
      </c>
      <c r="C43" s="254"/>
      <c r="D43" s="255"/>
      <c r="E43" s="255"/>
      <c r="F43" s="255"/>
      <c r="G43" s="255"/>
      <c r="H43" s="254"/>
      <c r="I43" s="255"/>
      <c r="J43" s="255"/>
      <c r="K43" s="255"/>
      <c r="L43" s="255"/>
      <c r="M43" s="255"/>
      <c r="N43" s="255"/>
      <c r="O43" s="255"/>
      <c r="P43" s="255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</row>
    <row r="44" spans="1:33" ht="14.25">
      <c r="A44" s="252" t="s">
        <v>121</v>
      </c>
      <c r="B44" s="253">
        <f t="shared" si="9"/>
        <v>0</v>
      </c>
      <c r="C44" s="254"/>
      <c r="D44" s="255"/>
      <c r="E44" s="255"/>
      <c r="F44" s="255"/>
      <c r="G44" s="255"/>
      <c r="H44" s="254"/>
      <c r="I44" s="255"/>
      <c r="J44" s="255"/>
      <c r="K44" s="255"/>
      <c r="L44" s="255"/>
      <c r="M44" s="255"/>
      <c r="N44" s="255"/>
      <c r="O44" s="255"/>
      <c r="P44" s="255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</row>
    <row r="45" spans="1:33" ht="14.25">
      <c r="A45" s="252" t="s">
        <v>93</v>
      </c>
      <c r="B45" s="253">
        <f t="shared" si="9"/>
        <v>0</v>
      </c>
      <c r="C45" s="254"/>
      <c r="D45" s="255"/>
      <c r="E45" s="255"/>
      <c r="F45" s="255"/>
      <c r="G45" s="255"/>
      <c r="H45" s="254"/>
      <c r="I45" s="255"/>
      <c r="J45" s="255"/>
      <c r="K45" s="255"/>
      <c r="L45" s="255"/>
      <c r="M45" s="255"/>
      <c r="N45" s="255"/>
      <c r="O45" s="255"/>
      <c r="P45" s="255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</row>
    <row r="46" spans="1:33" ht="14.25">
      <c r="A46" s="252" t="s">
        <v>93</v>
      </c>
      <c r="B46" s="253">
        <f t="shared" si="9"/>
        <v>0</v>
      </c>
      <c r="C46" s="254"/>
      <c r="D46" s="255"/>
      <c r="E46" s="255"/>
      <c r="F46" s="255"/>
      <c r="G46" s="255"/>
      <c r="H46" s="254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</row>
    <row r="47" spans="1:33" ht="14.25">
      <c r="A47" s="252" t="s">
        <v>93</v>
      </c>
      <c r="B47" s="253">
        <f t="shared" si="9"/>
        <v>0</v>
      </c>
      <c r="C47" s="254"/>
      <c r="D47" s="255"/>
      <c r="E47" s="255"/>
      <c r="F47" s="255"/>
      <c r="G47" s="255"/>
      <c r="H47" s="254"/>
      <c r="I47" s="255"/>
      <c r="J47" s="255"/>
      <c r="K47" s="255"/>
      <c r="L47" s="255"/>
      <c r="M47" s="255"/>
      <c r="N47" s="255"/>
      <c r="O47" s="255"/>
      <c r="P47" s="255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</row>
    <row r="48" spans="1:33" ht="14.25">
      <c r="A48" s="252" t="s">
        <v>93</v>
      </c>
      <c r="B48" s="253">
        <f t="shared" si="9"/>
        <v>0</v>
      </c>
      <c r="C48" s="254"/>
      <c r="D48" s="255"/>
      <c r="E48" s="255"/>
      <c r="F48" s="255"/>
      <c r="G48" s="255"/>
      <c r="H48" s="254"/>
      <c r="I48" s="255"/>
      <c r="J48" s="255"/>
      <c r="K48" s="255"/>
      <c r="L48" s="255"/>
      <c r="M48" s="255"/>
      <c r="N48" s="255"/>
      <c r="O48" s="255"/>
      <c r="P48" s="255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</row>
    <row r="49" spans="1:33" ht="14.25">
      <c r="A49" s="252" t="s">
        <v>93</v>
      </c>
      <c r="B49" s="253">
        <f>SUM(C49:DC49)</f>
        <v>0</v>
      </c>
      <c r="C49" s="254"/>
      <c r="D49" s="255"/>
      <c r="E49" s="255"/>
      <c r="F49" s="255"/>
      <c r="G49" s="255"/>
      <c r="H49" s="254"/>
      <c r="I49" s="255"/>
      <c r="J49" s="255"/>
      <c r="K49" s="255"/>
      <c r="L49" s="255"/>
      <c r="M49" s="255"/>
      <c r="N49" s="255"/>
      <c r="O49" s="255"/>
      <c r="P49" s="255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</row>
    <row r="50" spans="1:33" ht="14.25">
      <c r="A50" s="252" t="s">
        <v>93</v>
      </c>
      <c r="B50" s="45">
        <f aca="true" t="shared" si="10" ref="B50:B56">SUM(C50:DC50)</f>
        <v>0</v>
      </c>
      <c r="C50" s="256"/>
      <c r="D50" s="257"/>
      <c r="E50" s="257"/>
      <c r="F50" s="257"/>
      <c r="G50" s="257"/>
      <c r="H50" s="256"/>
      <c r="I50" s="257"/>
      <c r="J50" s="257"/>
      <c r="K50" s="257"/>
      <c r="L50" s="257"/>
      <c r="M50" s="257"/>
      <c r="N50" s="257"/>
      <c r="O50" s="257"/>
      <c r="P50" s="257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</row>
    <row r="51" spans="1:33" ht="14.25">
      <c r="A51" s="252" t="s">
        <v>93</v>
      </c>
      <c r="B51" s="45">
        <f t="shared" si="10"/>
        <v>0</v>
      </c>
      <c r="C51" s="256"/>
      <c r="D51" s="257"/>
      <c r="E51" s="257"/>
      <c r="F51" s="257"/>
      <c r="G51" s="257"/>
      <c r="H51" s="256"/>
      <c r="I51" s="257"/>
      <c r="J51" s="257"/>
      <c r="K51" s="257"/>
      <c r="L51" s="257"/>
      <c r="M51" s="257"/>
      <c r="N51" s="257"/>
      <c r="O51" s="257"/>
      <c r="P51" s="257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</row>
    <row r="52" spans="1:33" ht="14.25">
      <c r="A52" s="252" t="s">
        <v>93</v>
      </c>
      <c r="B52" s="45">
        <f t="shared" si="10"/>
        <v>0</v>
      </c>
      <c r="C52" s="256"/>
      <c r="D52" s="257"/>
      <c r="E52" s="257"/>
      <c r="F52" s="257"/>
      <c r="G52" s="257"/>
      <c r="H52" s="256"/>
      <c r="I52" s="257"/>
      <c r="J52" s="257"/>
      <c r="K52" s="257"/>
      <c r="L52" s="257"/>
      <c r="M52" s="257"/>
      <c r="N52" s="257"/>
      <c r="O52" s="257"/>
      <c r="P52" s="257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</row>
    <row r="53" spans="1:61" ht="14.25">
      <c r="A53" s="252" t="s">
        <v>93</v>
      </c>
      <c r="B53" s="45">
        <f t="shared" si="10"/>
        <v>0</v>
      </c>
      <c r="C53" s="256"/>
      <c r="D53" s="257"/>
      <c r="E53" s="257"/>
      <c r="F53" s="257"/>
      <c r="G53" s="257"/>
      <c r="H53" s="256"/>
      <c r="I53" s="257"/>
      <c r="J53" s="257"/>
      <c r="K53" s="257"/>
      <c r="L53" s="257"/>
      <c r="M53" s="257"/>
      <c r="N53" s="257"/>
      <c r="O53" s="257"/>
      <c r="P53" s="257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87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</row>
    <row r="54" spans="1:61" ht="14.25">
      <c r="A54" s="252" t="s">
        <v>93</v>
      </c>
      <c r="B54" s="45">
        <f t="shared" si="10"/>
        <v>0</v>
      </c>
      <c r="C54" s="256"/>
      <c r="D54" s="257"/>
      <c r="E54" s="257"/>
      <c r="F54" s="257"/>
      <c r="G54" s="257"/>
      <c r="H54" s="256"/>
      <c r="I54" s="257"/>
      <c r="J54" s="257"/>
      <c r="K54" s="257"/>
      <c r="L54" s="257"/>
      <c r="M54" s="257"/>
      <c r="N54" s="257"/>
      <c r="O54" s="257"/>
      <c r="P54" s="257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87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</row>
    <row r="55" spans="1:61" ht="15" thickBot="1">
      <c r="A55" s="258" t="s">
        <v>93</v>
      </c>
      <c r="B55" s="259">
        <f t="shared" si="10"/>
        <v>0</v>
      </c>
      <c r="C55" s="260"/>
      <c r="D55" s="261"/>
      <c r="E55" s="261"/>
      <c r="F55" s="261"/>
      <c r="G55" s="261"/>
      <c r="H55" s="260"/>
      <c r="I55" s="261"/>
      <c r="J55" s="261"/>
      <c r="K55" s="261"/>
      <c r="L55" s="261"/>
      <c r="M55" s="261"/>
      <c r="N55" s="261"/>
      <c r="O55" s="261"/>
      <c r="P55" s="261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8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</row>
    <row r="56" spans="1:61" ht="15.75" thickBot="1">
      <c r="A56" s="262" t="s">
        <v>122</v>
      </c>
      <c r="B56" s="263">
        <f t="shared" si="10"/>
        <v>0</v>
      </c>
      <c r="C56" s="264">
        <f aca="true" t="shared" si="11" ref="C56:AG56">SUM(C42:C55)</f>
        <v>0</v>
      </c>
      <c r="D56" s="264">
        <f t="shared" si="11"/>
        <v>0</v>
      </c>
      <c r="E56" s="264">
        <f t="shared" si="11"/>
        <v>0</v>
      </c>
      <c r="F56" s="264">
        <f t="shared" si="11"/>
        <v>0</v>
      </c>
      <c r="G56" s="264">
        <f t="shared" si="11"/>
        <v>0</v>
      </c>
      <c r="H56" s="264">
        <f t="shared" si="11"/>
        <v>0</v>
      </c>
      <c r="I56" s="264">
        <f t="shared" si="11"/>
        <v>0</v>
      </c>
      <c r="J56" s="264">
        <f t="shared" si="11"/>
        <v>0</v>
      </c>
      <c r="K56" s="264">
        <f t="shared" si="11"/>
        <v>0</v>
      </c>
      <c r="L56" s="264">
        <f t="shared" si="11"/>
        <v>0</v>
      </c>
      <c r="M56" s="264">
        <f t="shared" si="11"/>
        <v>0</v>
      </c>
      <c r="N56" s="264">
        <f t="shared" si="11"/>
        <v>0</v>
      </c>
      <c r="O56" s="264">
        <f t="shared" si="11"/>
        <v>0</v>
      </c>
      <c r="P56" s="264">
        <f t="shared" si="11"/>
        <v>0</v>
      </c>
      <c r="Q56" s="264">
        <f t="shared" si="11"/>
        <v>0</v>
      </c>
      <c r="R56" s="264">
        <f t="shared" si="11"/>
        <v>0</v>
      </c>
      <c r="S56" s="264">
        <f t="shared" si="11"/>
        <v>0</v>
      </c>
      <c r="T56" s="264">
        <f t="shared" si="11"/>
        <v>0</v>
      </c>
      <c r="U56" s="264">
        <f t="shared" si="11"/>
        <v>0</v>
      </c>
      <c r="V56" s="264">
        <f t="shared" si="11"/>
        <v>0</v>
      </c>
      <c r="W56" s="264">
        <f t="shared" si="11"/>
        <v>0</v>
      </c>
      <c r="X56" s="264">
        <f t="shared" si="11"/>
        <v>0</v>
      </c>
      <c r="Y56" s="264">
        <f t="shared" si="11"/>
        <v>0</v>
      </c>
      <c r="Z56" s="264">
        <f t="shared" si="11"/>
        <v>0</v>
      </c>
      <c r="AA56" s="264">
        <f t="shared" si="11"/>
        <v>0</v>
      </c>
      <c r="AB56" s="264">
        <f t="shared" si="11"/>
        <v>0</v>
      </c>
      <c r="AC56" s="264">
        <f t="shared" si="11"/>
        <v>0</v>
      </c>
      <c r="AD56" s="264">
        <f t="shared" si="11"/>
        <v>0</v>
      </c>
      <c r="AE56" s="264">
        <f t="shared" si="11"/>
        <v>0</v>
      </c>
      <c r="AF56" s="264">
        <f t="shared" si="11"/>
        <v>0</v>
      </c>
      <c r="AG56" s="289">
        <f t="shared" si="11"/>
        <v>0</v>
      </c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</row>
    <row r="57" spans="1:33" ht="13.5" thickBot="1">
      <c r="A57" s="64"/>
      <c r="B57" s="6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ht="25.5" customHeight="1" thickBot="1">
      <c r="A58" s="96" t="s">
        <v>123</v>
      </c>
      <c r="B58" s="265">
        <f aca="true" t="shared" si="12" ref="B58:AG58">B56-B27</f>
        <v>0</v>
      </c>
      <c r="C58" s="265">
        <f t="shared" si="12"/>
        <v>0</v>
      </c>
      <c r="D58" s="265">
        <f t="shared" si="12"/>
        <v>0</v>
      </c>
      <c r="E58" s="265">
        <f t="shared" si="12"/>
        <v>0</v>
      </c>
      <c r="F58" s="265">
        <f t="shared" si="12"/>
        <v>0</v>
      </c>
      <c r="G58" s="265">
        <f t="shared" si="12"/>
        <v>0</v>
      </c>
      <c r="H58" s="265">
        <f t="shared" si="12"/>
        <v>0</v>
      </c>
      <c r="I58" s="265">
        <f t="shared" si="12"/>
        <v>0</v>
      </c>
      <c r="J58" s="265">
        <f t="shared" si="12"/>
        <v>0</v>
      </c>
      <c r="K58" s="265">
        <f t="shared" si="12"/>
        <v>0</v>
      </c>
      <c r="L58" s="265">
        <f t="shared" si="12"/>
        <v>0</v>
      </c>
      <c r="M58" s="265">
        <f t="shared" si="12"/>
        <v>0</v>
      </c>
      <c r="N58" s="265">
        <f t="shared" si="12"/>
        <v>0</v>
      </c>
      <c r="O58" s="265">
        <f t="shared" si="12"/>
        <v>0</v>
      </c>
      <c r="P58" s="265">
        <f t="shared" si="12"/>
        <v>0</v>
      </c>
      <c r="Q58" s="265">
        <f t="shared" si="12"/>
        <v>0</v>
      </c>
      <c r="R58" s="265">
        <f>R56-R27</f>
        <v>0</v>
      </c>
      <c r="S58" s="265">
        <f t="shared" si="12"/>
        <v>0</v>
      </c>
      <c r="T58" s="265">
        <f t="shared" si="12"/>
        <v>0</v>
      </c>
      <c r="U58" s="265">
        <f t="shared" si="12"/>
        <v>0</v>
      </c>
      <c r="V58" s="265">
        <f t="shared" si="12"/>
        <v>0</v>
      </c>
      <c r="W58" s="265">
        <f t="shared" si="12"/>
        <v>0</v>
      </c>
      <c r="X58" s="265">
        <f t="shared" si="12"/>
        <v>0</v>
      </c>
      <c r="Y58" s="265">
        <f t="shared" si="12"/>
        <v>0</v>
      </c>
      <c r="Z58" s="265">
        <f t="shared" si="12"/>
        <v>0</v>
      </c>
      <c r="AA58" s="265">
        <f t="shared" si="12"/>
        <v>0</v>
      </c>
      <c r="AB58" s="265">
        <f t="shared" si="12"/>
        <v>0</v>
      </c>
      <c r="AC58" s="265">
        <f t="shared" si="12"/>
        <v>0</v>
      </c>
      <c r="AD58" s="265">
        <f t="shared" si="12"/>
        <v>0</v>
      </c>
      <c r="AE58" s="265">
        <f t="shared" si="12"/>
        <v>0</v>
      </c>
      <c r="AF58" s="265">
        <f t="shared" si="12"/>
        <v>0</v>
      </c>
      <c r="AG58" s="265">
        <f t="shared" si="12"/>
        <v>0</v>
      </c>
    </row>
    <row r="59" spans="1:3" ht="12.75">
      <c r="A59" s="38"/>
      <c r="B59" s="38"/>
      <c r="C59" s="38"/>
    </row>
    <row r="60" spans="1:3" ht="12.75">
      <c r="A60" s="56"/>
      <c r="B60" s="57"/>
      <c r="C60" s="38"/>
    </row>
    <row r="61" spans="1:3" ht="12.75">
      <c r="A61" s="8"/>
      <c r="B61" s="59"/>
      <c r="C61" s="38"/>
    </row>
    <row r="62" spans="1:3" ht="12.75">
      <c r="A62" s="8"/>
      <c r="B62" s="59"/>
      <c r="C62" s="38"/>
    </row>
    <row r="63" spans="1:3" ht="12.75">
      <c r="A63" s="60"/>
      <c r="B63" s="61"/>
      <c r="C63" s="38"/>
    </row>
    <row r="64" spans="1:3" ht="12.75">
      <c r="A64" s="60"/>
      <c r="B64" s="61"/>
      <c r="C64" s="38"/>
    </row>
    <row r="65" spans="1:3" ht="12.75">
      <c r="A65" s="60"/>
      <c r="B65" s="61"/>
      <c r="C65" s="38"/>
    </row>
    <row r="66" spans="1:3" ht="12.75">
      <c r="A66" s="60"/>
      <c r="B66" s="61"/>
      <c r="C66" s="38"/>
    </row>
    <row r="67" spans="1:3" ht="12.75">
      <c r="A67" s="8"/>
      <c r="B67" s="59"/>
      <c r="C67" s="62"/>
    </row>
    <row r="68" spans="1:3" ht="4.5" customHeight="1">
      <c r="A68" s="8"/>
      <c r="B68" s="59"/>
      <c r="C68" s="38"/>
    </row>
    <row r="69" spans="1:3" ht="12.75">
      <c r="A69" s="63"/>
      <c r="B69" s="59"/>
      <c r="C69" s="38"/>
    </row>
    <row r="70" spans="1:3" ht="12.75">
      <c r="A70" s="64"/>
      <c r="B70" s="61"/>
      <c r="C70" s="38"/>
    </row>
    <row r="71" spans="1:3" ht="12.75">
      <c r="A71" s="64"/>
      <c r="B71" s="61"/>
      <c r="C71" s="38"/>
    </row>
    <row r="72" spans="1:3" ht="12.75">
      <c r="A72" s="63"/>
      <c r="B72" s="59"/>
      <c r="C72" s="62"/>
    </row>
    <row r="73" spans="1:3" ht="12.75">
      <c r="A73" s="38"/>
      <c r="B73" s="38"/>
      <c r="C73" s="38"/>
    </row>
    <row r="74" spans="1:3" ht="12.75">
      <c r="A74" s="38"/>
      <c r="B74" s="38"/>
      <c r="C74" s="38"/>
    </row>
    <row r="75" spans="1:3" ht="12.75">
      <c r="A75" s="56"/>
      <c r="B75" s="57"/>
      <c r="C75" s="38"/>
    </row>
    <row r="76" spans="1:3" ht="12.75">
      <c r="A76" s="8"/>
      <c r="B76" s="59"/>
      <c r="C76" s="38"/>
    </row>
    <row r="77" spans="1:3" ht="12.75">
      <c r="A77" s="8"/>
      <c r="B77" s="59"/>
      <c r="C77" s="38"/>
    </row>
    <row r="78" spans="1:3" ht="12.75">
      <c r="A78" s="60"/>
      <c r="B78" s="61"/>
      <c r="C78" s="38"/>
    </row>
    <row r="79" spans="1:3" ht="12.75">
      <c r="A79" s="60"/>
      <c r="B79" s="61"/>
      <c r="C79" s="38"/>
    </row>
    <row r="80" spans="1:3" ht="12.75">
      <c r="A80" s="60"/>
      <c r="B80" s="61"/>
      <c r="C80" s="38"/>
    </row>
    <row r="81" spans="1:3" ht="12.75">
      <c r="A81" s="60"/>
      <c r="B81" s="61"/>
      <c r="C81" s="38"/>
    </row>
    <row r="82" spans="1:3" ht="12.75">
      <c r="A82" s="8"/>
      <c r="B82" s="59"/>
      <c r="C82" s="62"/>
    </row>
    <row r="83" spans="1:3" ht="4.5" customHeight="1">
      <c r="A83" s="8"/>
      <c r="B83" s="59"/>
      <c r="C83" s="38"/>
    </row>
    <row r="84" spans="1:3" ht="12.75">
      <c r="A84" s="63"/>
      <c r="B84" s="59"/>
      <c r="C84" s="38"/>
    </row>
    <row r="85" spans="1:3" ht="12.75">
      <c r="A85" s="64"/>
      <c r="B85" s="61"/>
      <c r="C85" s="38"/>
    </row>
    <row r="86" spans="1:3" ht="12.75">
      <c r="A86" s="64"/>
      <c r="B86" s="61"/>
      <c r="C86" s="38"/>
    </row>
    <row r="87" spans="1:3" ht="12.75">
      <c r="A87" s="63"/>
      <c r="B87" s="59"/>
      <c r="C87" s="62"/>
    </row>
    <row r="88" spans="1:3" ht="12.75">
      <c r="A88" s="38"/>
      <c r="B88" s="38"/>
      <c r="C88" s="38"/>
    </row>
    <row r="89" spans="1:3" ht="12.75">
      <c r="A89" s="38"/>
      <c r="B89" s="38"/>
      <c r="C89" s="38"/>
    </row>
    <row r="90" spans="1:3" ht="12.75">
      <c r="A90" s="56"/>
      <c r="B90" s="57"/>
      <c r="C90" s="38"/>
    </row>
    <row r="91" spans="1:3" ht="12.75">
      <c r="A91" s="8"/>
      <c r="B91" s="59"/>
      <c r="C91" s="38"/>
    </row>
    <row r="92" spans="1:3" ht="12.75">
      <c r="A92" s="8"/>
      <c r="B92" s="59"/>
      <c r="C92" s="38"/>
    </row>
    <row r="93" spans="1:3" ht="12.75">
      <c r="A93" s="60"/>
      <c r="B93" s="61"/>
      <c r="C93" s="38"/>
    </row>
    <row r="94" spans="1:3" ht="12.75">
      <c r="A94" s="60"/>
      <c r="B94" s="61"/>
      <c r="C94" s="38"/>
    </row>
    <row r="95" spans="1:3" ht="12.75">
      <c r="A95" s="60"/>
      <c r="B95" s="61"/>
      <c r="C95" s="38"/>
    </row>
    <row r="96" spans="1:3" ht="12.75">
      <c r="A96" s="60"/>
      <c r="B96" s="61"/>
      <c r="C96" s="38"/>
    </row>
    <row r="97" spans="1:3" ht="12.75">
      <c r="A97" s="8"/>
      <c r="B97" s="59"/>
      <c r="C97" s="62"/>
    </row>
    <row r="98" spans="1:3" ht="5.25" customHeight="1">
      <c r="A98" s="8"/>
      <c r="B98" s="59"/>
      <c r="C98" s="38"/>
    </row>
    <row r="99" spans="1:3" ht="12.75">
      <c r="A99" s="63"/>
      <c r="B99" s="59"/>
      <c r="C99" s="38"/>
    </row>
    <row r="100" spans="1:3" ht="12.75">
      <c r="A100" s="64"/>
      <c r="B100" s="61"/>
      <c r="C100" s="38"/>
    </row>
    <row r="101" spans="1:3" ht="12.75">
      <c r="A101" s="64"/>
      <c r="B101" s="61"/>
      <c r="C101" s="38"/>
    </row>
    <row r="102" spans="1:3" ht="12.75">
      <c r="A102" s="63"/>
      <c r="B102" s="59"/>
      <c r="C102" s="62"/>
    </row>
    <row r="103" spans="1:3" ht="12.75">
      <c r="A103" s="38"/>
      <c r="B103" s="38"/>
      <c r="C103" s="38"/>
    </row>
    <row r="104" spans="1:3" ht="12.75">
      <c r="A104" s="38"/>
      <c r="B104" s="38"/>
      <c r="C104" s="38"/>
    </row>
    <row r="105" spans="1:3" ht="12.75">
      <c r="A105" s="56"/>
      <c r="B105" s="57"/>
      <c r="C105" s="38"/>
    </row>
    <row r="106" spans="1:3" ht="12.75">
      <c r="A106" s="8"/>
      <c r="B106" s="59"/>
      <c r="C106" s="38"/>
    </row>
    <row r="107" spans="1:3" ht="12.75">
      <c r="A107" s="8"/>
      <c r="B107" s="59"/>
      <c r="C107" s="38"/>
    </row>
    <row r="108" spans="1:3" ht="12.75">
      <c r="A108" s="60"/>
      <c r="B108" s="61"/>
      <c r="C108" s="38"/>
    </row>
    <row r="109" spans="1:3" ht="12.75">
      <c r="A109" s="60"/>
      <c r="B109" s="61"/>
      <c r="C109" s="38"/>
    </row>
    <row r="110" spans="1:3" ht="12.75">
      <c r="A110" s="60"/>
      <c r="B110" s="61"/>
      <c r="C110" s="38"/>
    </row>
    <row r="111" spans="1:3" ht="12.75">
      <c r="A111" s="60"/>
      <c r="B111" s="61"/>
      <c r="C111" s="38"/>
    </row>
    <row r="112" spans="1:3" ht="12.75">
      <c r="A112" s="8"/>
      <c r="B112" s="59"/>
      <c r="C112" s="62"/>
    </row>
    <row r="113" spans="1:3" ht="3.75" customHeight="1">
      <c r="A113" s="8"/>
      <c r="B113" s="59"/>
      <c r="C113" s="38"/>
    </row>
    <row r="114" spans="1:3" ht="12.75">
      <c r="A114" s="63"/>
      <c r="B114" s="59"/>
      <c r="C114" s="38"/>
    </row>
    <row r="115" spans="1:3" ht="12.75">
      <c r="A115" s="64"/>
      <c r="B115" s="61"/>
      <c r="C115" s="38"/>
    </row>
    <row r="116" spans="1:3" ht="12.75">
      <c r="A116" s="64"/>
      <c r="B116" s="61"/>
      <c r="C116" s="38"/>
    </row>
    <row r="117" spans="1:3" ht="12.75">
      <c r="A117" s="63"/>
      <c r="B117" s="59"/>
      <c r="C117" s="62"/>
    </row>
    <row r="118" spans="1:3" ht="12.75">
      <c r="A118" s="38"/>
      <c r="B118" s="38"/>
      <c r="C118" s="38"/>
    </row>
    <row r="119" spans="1:3" ht="12.75">
      <c r="A119" s="38"/>
      <c r="B119" s="38"/>
      <c r="C119" s="38"/>
    </row>
    <row r="120" spans="1:3" ht="12.75">
      <c r="A120" s="56"/>
      <c r="B120" s="57"/>
      <c r="C120" s="38"/>
    </row>
    <row r="121" spans="1:3" ht="12.75">
      <c r="A121" s="8"/>
      <c r="B121" s="59"/>
      <c r="C121" s="38"/>
    </row>
    <row r="122" spans="1:3" ht="12.75">
      <c r="A122" s="8"/>
      <c r="B122" s="59"/>
      <c r="C122" s="38"/>
    </row>
    <row r="123" spans="1:3" ht="12.75">
      <c r="A123" s="60"/>
      <c r="B123" s="61"/>
      <c r="C123" s="38"/>
    </row>
    <row r="124" spans="1:3" ht="12.75">
      <c r="A124" s="60"/>
      <c r="B124" s="61"/>
      <c r="C124" s="38"/>
    </row>
    <row r="125" spans="1:3" ht="12.75">
      <c r="A125" s="60"/>
      <c r="B125" s="61"/>
      <c r="C125" s="38"/>
    </row>
    <row r="126" spans="1:3" ht="12.75">
      <c r="A126" s="60"/>
      <c r="B126" s="61"/>
      <c r="C126" s="38"/>
    </row>
    <row r="127" spans="1:3" ht="12.75">
      <c r="A127" s="8"/>
      <c r="B127" s="59"/>
      <c r="C127" s="62"/>
    </row>
    <row r="128" spans="1:3" ht="3" customHeight="1">
      <c r="A128" s="8"/>
      <c r="B128" s="59"/>
      <c r="C128" s="38"/>
    </row>
    <row r="129" spans="1:3" ht="12.75">
      <c r="A129" s="63"/>
      <c r="B129" s="59"/>
      <c r="C129" s="38"/>
    </row>
    <row r="130" spans="1:3" ht="12.75">
      <c r="A130" s="64"/>
      <c r="B130" s="61"/>
      <c r="C130" s="38"/>
    </row>
    <row r="131" spans="1:3" ht="12.75">
      <c r="A131" s="64"/>
      <c r="B131" s="61"/>
      <c r="C131" s="38"/>
    </row>
    <row r="132" spans="1:3" ht="12.75">
      <c r="A132" s="63"/>
      <c r="B132" s="59"/>
      <c r="C132" s="62"/>
    </row>
    <row r="133" spans="1:3" ht="12.75">
      <c r="A133" s="38"/>
      <c r="B133" s="38"/>
      <c r="C133" s="38"/>
    </row>
    <row r="134" spans="1:3" ht="12.75">
      <c r="A134" s="38"/>
      <c r="B134" s="38"/>
      <c r="C134" s="38"/>
    </row>
    <row r="135" spans="1:3" ht="12.75">
      <c r="A135" s="56"/>
      <c r="B135" s="57"/>
      <c r="C135" s="38"/>
    </row>
    <row r="136" spans="1:3" ht="12.75">
      <c r="A136" s="8"/>
      <c r="B136" s="59"/>
      <c r="C136" s="38"/>
    </row>
    <row r="137" spans="1:3" ht="12.75">
      <c r="A137" s="8"/>
      <c r="B137" s="59"/>
      <c r="C137" s="38"/>
    </row>
    <row r="138" spans="1:3" ht="12.75">
      <c r="A138" s="60"/>
      <c r="B138" s="61"/>
      <c r="C138" s="38"/>
    </row>
    <row r="139" spans="1:3" ht="12.75">
      <c r="A139" s="60"/>
      <c r="B139" s="61"/>
      <c r="C139" s="38"/>
    </row>
    <row r="140" spans="1:3" ht="12.75">
      <c r="A140" s="60"/>
      <c r="B140" s="61"/>
      <c r="C140" s="38"/>
    </row>
    <row r="141" spans="1:3" ht="12.75">
      <c r="A141" s="60"/>
      <c r="B141" s="61"/>
      <c r="C141" s="38"/>
    </row>
    <row r="142" spans="1:3" ht="12.75">
      <c r="A142" s="8"/>
      <c r="B142" s="59"/>
      <c r="C142" s="62"/>
    </row>
    <row r="143" spans="1:3" ht="3" customHeight="1">
      <c r="A143" s="8"/>
      <c r="B143" s="59"/>
      <c r="C143" s="38"/>
    </row>
    <row r="144" spans="1:3" ht="12.75">
      <c r="A144" s="63"/>
      <c r="B144" s="59"/>
      <c r="C144" s="38"/>
    </row>
    <row r="145" spans="1:3" ht="12.75">
      <c r="A145" s="64"/>
      <c r="B145" s="61"/>
      <c r="C145" s="38"/>
    </row>
    <row r="146" spans="1:3" ht="12.75">
      <c r="A146" s="64"/>
      <c r="B146" s="61"/>
      <c r="C146" s="38"/>
    </row>
    <row r="147" spans="1:3" ht="12.75">
      <c r="A147" s="63"/>
      <c r="B147" s="59"/>
      <c r="C147" s="62"/>
    </row>
    <row r="148" spans="1:3" ht="12.75">
      <c r="A148" s="38"/>
      <c r="B148" s="38"/>
      <c r="C148" s="38"/>
    </row>
    <row r="149" spans="1:3" ht="12.75">
      <c r="A149" s="38"/>
      <c r="B149" s="38"/>
      <c r="C149" s="38"/>
    </row>
    <row r="150" spans="1:3" ht="12.75">
      <c r="A150" s="56"/>
      <c r="B150" s="57"/>
      <c r="C150" s="38"/>
    </row>
    <row r="151" spans="1:3" ht="12.75">
      <c r="A151" s="8"/>
      <c r="B151" s="59"/>
      <c r="C151" s="38"/>
    </row>
    <row r="152" spans="1:3" ht="12.75">
      <c r="A152" s="8"/>
      <c r="B152" s="59"/>
      <c r="C152" s="38"/>
    </row>
    <row r="153" spans="1:3" ht="12.75">
      <c r="A153" s="60"/>
      <c r="B153" s="61"/>
      <c r="C153" s="38"/>
    </row>
    <row r="154" spans="1:3" ht="12.75">
      <c r="A154" s="60"/>
      <c r="B154" s="61"/>
      <c r="C154" s="38"/>
    </row>
    <row r="155" spans="1:3" ht="12.75">
      <c r="A155" s="60"/>
      <c r="B155" s="61"/>
      <c r="C155" s="38"/>
    </row>
    <row r="156" spans="1:3" ht="12.75">
      <c r="A156" s="60"/>
      <c r="B156" s="61"/>
      <c r="C156" s="38"/>
    </row>
    <row r="157" spans="1:3" ht="12.75">
      <c r="A157" s="8"/>
      <c r="B157" s="59"/>
      <c r="C157" s="62"/>
    </row>
    <row r="158" spans="1:3" ht="3.75" customHeight="1">
      <c r="A158" s="8"/>
      <c r="B158" s="59"/>
      <c r="C158" s="38"/>
    </row>
    <row r="159" spans="1:3" ht="12.75">
      <c r="A159" s="63"/>
      <c r="B159" s="59"/>
      <c r="C159" s="38"/>
    </row>
    <row r="160" spans="1:3" ht="12.75">
      <c r="A160" s="64"/>
      <c r="B160" s="61"/>
      <c r="C160" s="38"/>
    </row>
    <row r="161" spans="1:3" ht="12.75">
      <c r="A161" s="64"/>
      <c r="B161" s="61"/>
      <c r="C161" s="38"/>
    </row>
    <row r="162" spans="1:3" ht="12.75">
      <c r="A162" s="63"/>
      <c r="B162" s="59"/>
      <c r="C162" s="62"/>
    </row>
    <row r="163" spans="1:3" ht="12.75">
      <c r="A163" s="38"/>
      <c r="B163" s="38"/>
      <c r="C163" s="38"/>
    </row>
    <row r="164" spans="1:3" ht="12.75">
      <c r="A164" s="38"/>
      <c r="B164" s="38"/>
      <c r="C164" s="38"/>
    </row>
    <row r="165" spans="1:3" ht="12.75">
      <c r="A165" s="56"/>
      <c r="B165" s="57"/>
      <c r="C165" s="38"/>
    </row>
    <row r="166" spans="1:3" ht="12.75">
      <c r="A166" s="8"/>
      <c r="B166" s="59"/>
      <c r="C166" s="38"/>
    </row>
    <row r="167" spans="1:3" ht="12.75">
      <c r="A167" s="8"/>
      <c r="B167" s="59"/>
      <c r="C167" s="38"/>
    </row>
    <row r="168" spans="1:3" ht="12.75">
      <c r="A168" s="60"/>
      <c r="B168" s="61"/>
      <c r="C168" s="38"/>
    </row>
    <row r="169" spans="1:3" ht="12.75">
      <c r="A169" s="60"/>
      <c r="B169" s="61"/>
      <c r="C169" s="38"/>
    </row>
    <row r="170" spans="1:3" ht="12.75">
      <c r="A170" s="60"/>
      <c r="B170" s="61"/>
      <c r="C170" s="38"/>
    </row>
    <row r="171" spans="1:3" ht="12.75">
      <c r="A171" s="60"/>
      <c r="B171" s="61"/>
      <c r="C171" s="38"/>
    </row>
    <row r="172" spans="1:3" ht="12.75">
      <c r="A172" s="8"/>
      <c r="B172" s="59"/>
      <c r="C172" s="38"/>
    </row>
    <row r="173" spans="1:3" ht="12.75">
      <c r="A173" s="8"/>
      <c r="B173" s="59"/>
      <c r="C173" s="38"/>
    </row>
    <row r="174" spans="1:3" ht="12.75">
      <c r="A174" s="63"/>
      <c r="B174" s="59"/>
      <c r="C174" s="38"/>
    </row>
    <row r="175" spans="1:3" ht="12.75">
      <c r="A175" s="64"/>
      <c r="B175" s="61"/>
      <c r="C175" s="38"/>
    </row>
    <row r="176" spans="1:3" ht="12.75">
      <c r="A176" s="64"/>
      <c r="B176" s="61"/>
      <c r="C176" s="38"/>
    </row>
    <row r="177" spans="1:3" ht="12.75">
      <c r="A177" s="63"/>
      <c r="B177" s="59"/>
      <c r="C177" s="38"/>
    </row>
    <row r="178" spans="1:3" ht="12.75">
      <c r="A178" s="38"/>
      <c r="B178" s="38"/>
      <c r="C178" s="38"/>
    </row>
    <row r="179" spans="1:3" ht="12.75">
      <c r="A179" s="38"/>
      <c r="B179" s="38"/>
      <c r="C179" s="38"/>
    </row>
    <row r="180" spans="1:3" ht="12.75">
      <c r="A180" s="56"/>
      <c r="B180" s="57"/>
      <c r="C180" s="38"/>
    </row>
    <row r="181" spans="1:3" ht="12.75">
      <c r="A181" s="8"/>
      <c r="B181" s="59"/>
      <c r="C181" s="38"/>
    </row>
    <row r="182" spans="1:3" ht="12.75">
      <c r="A182" s="8"/>
      <c r="B182" s="59"/>
      <c r="C182" s="38"/>
    </row>
    <row r="183" spans="1:3" ht="12.75">
      <c r="A183" s="60"/>
      <c r="B183" s="61"/>
      <c r="C183" s="38"/>
    </row>
    <row r="184" spans="1:3" ht="12.75">
      <c r="A184" s="60"/>
      <c r="B184" s="61"/>
      <c r="C184" s="38"/>
    </row>
    <row r="185" spans="1:3" ht="12.75">
      <c r="A185" s="60"/>
      <c r="B185" s="61"/>
      <c r="C185" s="38"/>
    </row>
    <row r="186" spans="1:3" ht="12.75">
      <c r="A186" s="60"/>
      <c r="B186" s="61"/>
      <c r="C186" s="38"/>
    </row>
    <row r="187" spans="1:3" ht="12.75">
      <c r="A187" s="8"/>
      <c r="B187" s="59"/>
      <c r="C187" s="38"/>
    </row>
    <row r="188" spans="1:3" ht="12.75">
      <c r="A188" s="8"/>
      <c r="B188" s="59"/>
      <c r="C188" s="38"/>
    </row>
    <row r="189" spans="1:3" ht="12.75">
      <c r="A189" s="63"/>
      <c r="B189" s="59"/>
      <c r="C189" s="38"/>
    </row>
    <row r="190" spans="1:3" ht="12.75">
      <c r="A190" s="64"/>
      <c r="B190" s="61"/>
      <c r="C190" s="38"/>
    </row>
    <row r="191" spans="1:3" ht="12.75">
      <c r="A191" s="64"/>
      <c r="B191" s="61"/>
      <c r="C191" s="38"/>
    </row>
    <row r="192" spans="1:3" ht="12.75">
      <c r="A192" s="63"/>
      <c r="B192" s="59"/>
      <c r="C192" s="38"/>
    </row>
    <row r="193" spans="1:3" ht="12.75">
      <c r="A193" s="38"/>
      <c r="B193" s="38"/>
      <c r="C193" s="38"/>
    </row>
    <row r="194" spans="1:3" ht="12.75">
      <c r="A194" s="38"/>
      <c r="B194" s="38"/>
      <c r="C194" s="38"/>
    </row>
    <row r="195" spans="1:3" ht="12.75">
      <c r="A195" s="56"/>
      <c r="B195" s="57"/>
      <c r="C195" s="38"/>
    </row>
    <row r="196" spans="1:3" ht="12.75">
      <c r="A196" s="8"/>
      <c r="B196" s="59"/>
      <c r="C196" s="38"/>
    </row>
    <row r="197" spans="1:3" ht="12.75">
      <c r="A197" s="8"/>
      <c r="B197" s="59"/>
      <c r="C197" s="38"/>
    </row>
    <row r="198" spans="1:3" ht="12.75">
      <c r="A198" s="60"/>
      <c r="B198" s="61"/>
      <c r="C198" s="38"/>
    </row>
    <row r="199" spans="1:3" ht="12.75">
      <c r="A199" s="60"/>
      <c r="B199" s="61"/>
      <c r="C199" s="38"/>
    </row>
    <row r="200" spans="1:3" ht="12.75">
      <c r="A200" s="60"/>
      <c r="B200" s="61"/>
      <c r="C200" s="38"/>
    </row>
    <row r="201" spans="1:3" ht="12.75">
      <c r="A201" s="60"/>
      <c r="B201" s="61"/>
      <c r="C201" s="38"/>
    </row>
    <row r="202" spans="1:3" ht="12.75">
      <c r="A202" s="8"/>
      <c r="B202" s="59"/>
      <c r="C202" s="38"/>
    </row>
    <row r="203" spans="1:3" ht="12.75">
      <c r="A203" s="8"/>
      <c r="B203" s="59"/>
      <c r="C203" s="38"/>
    </row>
    <row r="204" spans="1:3" ht="12.75">
      <c r="A204" s="63"/>
      <c r="B204" s="59"/>
      <c r="C204" s="38"/>
    </row>
    <row r="205" spans="1:3" ht="12.75">
      <c r="A205" s="64"/>
      <c r="B205" s="61"/>
      <c r="C205" s="38"/>
    </row>
    <row r="206" spans="1:3" ht="12.75">
      <c r="A206" s="64"/>
      <c r="B206" s="61"/>
      <c r="C206" s="38"/>
    </row>
    <row r="207" spans="1:3" ht="12.75">
      <c r="A207" s="63"/>
      <c r="B207" s="59"/>
      <c r="C207" s="38"/>
    </row>
    <row r="208" spans="1:3" ht="12.75">
      <c r="A208" s="38"/>
      <c r="B208" s="38"/>
      <c r="C208" s="38"/>
    </row>
    <row r="209" spans="1:3" ht="12.75">
      <c r="A209" s="38"/>
      <c r="B209" s="38"/>
      <c r="C209" s="38"/>
    </row>
    <row r="210" spans="1:3" ht="12.75">
      <c r="A210" s="56"/>
      <c r="B210" s="57"/>
      <c r="C210" s="38"/>
    </row>
    <row r="211" spans="1:3" ht="12.75">
      <c r="A211" s="8"/>
      <c r="B211" s="59"/>
      <c r="C211" s="38"/>
    </row>
    <row r="212" spans="1:3" ht="12.75">
      <c r="A212" s="8"/>
      <c r="B212" s="59"/>
      <c r="C212" s="38"/>
    </row>
    <row r="213" spans="1:3" ht="12.75">
      <c r="A213" s="60"/>
      <c r="B213" s="61"/>
      <c r="C213" s="38"/>
    </row>
    <row r="214" spans="1:3" ht="12.75">
      <c r="A214" s="60"/>
      <c r="B214" s="61"/>
      <c r="C214" s="38"/>
    </row>
    <row r="215" spans="1:3" ht="12.75">
      <c r="A215" s="60"/>
      <c r="B215" s="61"/>
      <c r="C215" s="38"/>
    </row>
    <row r="216" spans="1:3" ht="12.75">
      <c r="A216" s="60"/>
      <c r="B216" s="61"/>
      <c r="C216" s="38"/>
    </row>
    <row r="217" spans="1:3" ht="12.75">
      <c r="A217" s="8"/>
      <c r="B217" s="59"/>
      <c r="C217" s="38"/>
    </row>
    <row r="218" spans="1:3" ht="12.75">
      <c r="A218" s="8"/>
      <c r="B218" s="59"/>
      <c r="C218" s="38"/>
    </row>
    <row r="219" spans="1:3" ht="12.75">
      <c r="A219" s="63"/>
      <c r="B219" s="59"/>
      <c r="C219" s="38"/>
    </row>
    <row r="220" spans="1:3" ht="12.75">
      <c r="A220" s="64"/>
      <c r="B220" s="61"/>
      <c r="C220" s="38"/>
    </row>
    <row r="221" spans="1:3" ht="12.75">
      <c r="A221" s="64"/>
      <c r="B221" s="61"/>
      <c r="C221" s="38"/>
    </row>
    <row r="222" spans="1:3" ht="12.75">
      <c r="A222" s="63"/>
      <c r="B222" s="59"/>
      <c r="C222" s="38"/>
    </row>
    <row r="223" spans="1:3" ht="12.75">
      <c r="A223" s="38"/>
      <c r="B223" s="38"/>
      <c r="C223" s="38"/>
    </row>
    <row r="224" spans="1:3" ht="12.75">
      <c r="A224" s="38"/>
      <c r="B224" s="38"/>
      <c r="C224" s="38"/>
    </row>
    <row r="225" spans="1:3" ht="12.75">
      <c r="A225" s="56"/>
      <c r="B225" s="57"/>
      <c r="C225" s="38"/>
    </row>
    <row r="226" spans="1:3" ht="12.75">
      <c r="A226" s="8"/>
      <c r="B226" s="59"/>
      <c r="C226" s="38"/>
    </row>
    <row r="227" spans="1:3" ht="12.75">
      <c r="A227" s="8"/>
      <c r="B227" s="59"/>
      <c r="C227" s="38"/>
    </row>
    <row r="228" spans="1:3" ht="12.75">
      <c r="A228" s="60"/>
      <c r="B228" s="61"/>
      <c r="C228" s="38"/>
    </row>
    <row r="229" spans="1:3" ht="12.75">
      <c r="A229" s="60"/>
      <c r="B229" s="61"/>
      <c r="C229" s="38"/>
    </row>
    <row r="230" spans="1:3" ht="12.75">
      <c r="A230" s="60"/>
      <c r="B230" s="61"/>
      <c r="C230" s="38"/>
    </row>
    <row r="231" spans="1:3" ht="12.75">
      <c r="A231" s="60"/>
      <c r="B231" s="61"/>
      <c r="C231" s="38"/>
    </row>
    <row r="232" spans="1:3" ht="12.75">
      <c r="A232" s="8"/>
      <c r="B232" s="59"/>
      <c r="C232" s="38"/>
    </row>
    <row r="233" spans="1:3" ht="12.75">
      <c r="A233" s="8"/>
      <c r="B233" s="59"/>
      <c r="C233" s="38"/>
    </row>
    <row r="234" spans="1:3" ht="12.75">
      <c r="A234" s="63"/>
      <c r="B234" s="59"/>
      <c r="C234" s="38"/>
    </row>
    <row r="235" spans="1:3" ht="12.75">
      <c r="A235" s="64"/>
      <c r="B235" s="61"/>
      <c r="C235" s="38"/>
    </row>
    <row r="236" spans="1:3" ht="12.75">
      <c r="A236" s="64"/>
      <c r="B236" s="61"/>
      <c r="C236" s="38"/>
    </row>
    <row r="237" spans="1:3" ht="12.75">
      <c r="A237" s="63"/>
      <c r="B237" s="59"/>
      <c r="C237" s="38"/>
    </row>
    <row r="238" spans="1:3" ht="12.75">
      <c r="A238" s="38"/>
      <c r="B238" s="38"/>
      <c r="C238" s="38"/>
    </row>
    <row r="239" spans="1:3" ht="12.75">
      <c r="A239" s="38"/>
      <c r="B239" s="38"/>
      <c r="C239" s="38"/>
    </row>
    <row r="240" spans="1:3" ht="12.75">
      <c r="A240" s="38"/>
      <c r="B240" s="38"/>
      <c r="C240" s="38"/>
    </row>
    <row r="241" spans="1:3" ht="12.75">
      <c r="A241" s="38"/>
      <c r="B241" s="38"/>
      <c r="C241" s="38"/>
    </row>
    <row r="242" spans="1:3" ht="12.75">
      <c r="A242" s="38"/>
      <c r="B242" s="38"/>
      <c r="C242" s="38"/>
    </row>
    <row r="243" spans="1:3" ht="12.75">
      <c r="A243" s="38"/>
      <c r="B243" s="38"/>
      <c r="C243" s="38"/>
    </row>
    <row r="244" spans="1:3" ht="12.75">
      <c r="A244" s="38"/>
      <c r="B244" s="38"/>
      <c r="C244" s="38"/>
    </row>
    <row r="254" ht="13.5" thickBot="1"/>
    <row r="255" spans="1:4" ht="12.75">
      <c r="A255" s="53" t="s">
        <v>131</v>
      </c>
      <c r="B255" s="54"/>
      <c r="C255" s="54"/>
      <c r="D255" s="55"/>
    </row>
    <row r="256" spans="1:4" ht="12.75">
      <c r="A256" s="48"/>
      <c r="B256" s="46" t="s">
        <v>158</v>
      </c>
      <c r="C256" s="46"/>
      <c r="D256" s="47"/>
    </row>
    <row r="257" spans="1:4" ht="12.75">
      <c r="A257" s="48"/>
      <c r="B257" s="46" t="s">
        <v>159</v>
      </c>
      <c r="C257" s="46"/>
      <c r="D257" s="47"/>
    </row>
    <row r="258" spans="1:4" ht="12.75">
      <c r="A258" s="48"/>
      <c r="B258" s="46" t="s">
        <v>160</v>
      </c>
      <c r="C258" s="46"/>
      <c r="D258" s="47"/>
    </row>
    <row r="259" spans="1:4" ht="12.75">
      <c r="A259" s="48"/>
      <c r="B259" s="46" t="s">
        <v>161</v>
      </c>
      <c r="C259" s="46"/>
      <c r="D259" s="47"/>
    </row>
    <row r="260" spans="1:4" ht="12.75">
      <c r="A260" s="48"/>
      <c r="B260" s="46" t="s">
        <v>162</v>
      </c>
      <c r="C260" s="46"/>
      <c r="D260" s="47"/>
    </row>
    <row r="261" spans="1:4" ht="12.75">
      <c r="A261" s="48"/>
      <c r="B261" s="46" t="s">
        <v>163</v>
      </c>
      <c r="C261" s="49"/>
      <c r="D261" s="47"/>
    </row>
    <row r="262" spans="1:4" ht="12.75">
      <c r="A262" s="48"/>
      <c r="B262" s="46" t="s">
        <v>164</v>
      </c>
      <c r="C262" s="46"/>
      <c r="D262" s="47"/>
    </row>
    <row r="263" spans="1:4" ht="12.75">
      <c r="A263" s="48"/>
      <c r="B263" s="300" t="s">
        <v>165</v>
      </c>
      <c r="C263" s="46"/>
      <c r="D263" s="47"/>
    </row>
    <row r="264" spans="1:4" ht="12.75">
      <c r="A264" s="48"/>
      <c r="B264" s="300" t="s">
        <v>166</v>
      </c>
      <c r="C264" s="46"/>
      <c r="D264" s="47"/>
    </row>
    <row r="265" spans="1:4" ht="12.75">
      <c r="A265" s="48"/>
      <c r="B265" s="300" t="s">
        <v>167</v>
      </c>
      <c r="C265" s="46"/>
      <c r="D265" s="47"/>
    </row>
    <row r="266" spans="1:4" ht="12.75">
      <c r="A266" s="48"/>
      <c r="B266" s="300" t="s">
        <v>168</v>
      </c>
      <c r="C266" s="46"/>
      <c r="D266" s="47"/>
    </row>
    <row r="267" spans="1:4" ht="12.75">
      <c r="A267" s="48"/>
      <c r="B267" s="300" t="s">
        <v>169</v>
      </c>
      <c r="C267" s="46"/>
      <c r="D267" s="47"/>
    </row>
    <row r="268" spans="1:4" ht="12.75">
      <c r="A268" s="48"/>
      <c r="B268" s="300" t="s">
        <v>170</v>
      </c>
      <c r="C268" s="46"/>
      <c r="D268" s="47"/>
    </row>
    <row r="269" spans="1:4" ht="13.5" thickBot="1">
      <c r="A269" s="50"/>
      <c r="B269" s="51"/>
      <c r="C269" s="51"/>
      <c r="D269" s="52"/>
    </row>
  </sheetData>
  <sheetProtection/>
  <mergeCells count="14">
    <mergeCell ref="A39:Q39"/>
    <mergeCell ref="AI32:AM39"/>
    <mergeCell ref="A3:K7"/>
    <mergeCell ref="D9:H9"/>
    <mergeCell ref="AI17:AM20"/>
    <mergeCell ref="A9:C9"/>
    <mergeCell ref="A10:C10"/>
    <mergeCell ref="A15:Q15"/>
    <mergeCell ref="D11:E11"/>
    <mergeCell ref="F11:G11"/>
    <mergeCell ref="A11:C11"/>
    <mergeCell ref="D10:H10"/>
    <mergeCell ref="AI30:AM31"/>
    <mergeCell ref="A13:S13"/>
  </mergeCells>
  <dataValidations count="2">
    <dataValidation operator="equal" allowBlank="1" showErrorMessage="1" errorTitle="Falsche Eingabe" error="Bitte nur die Nummer (&gt;0) des Workpackages eingeben!" sqref="A9:A11 A23:A26 B8 A1:A3 A41:A56 A13">
      <formula1>0</formula1>
    </dataValidation>
    <dataValidation type="list" allowBlank="1" showInputMessage="1" showErrorMessage="1" sqref="C20:AG20">
      <formula1>$B$256:$B$268</formula1>
    </dataValidation>
  </dataValidations>
  <printOptions/>
  <pageMargins left="0.23" right="0.3" top="0.57" bottom="0.54" header="0.25" footer="0.4921259845"/>
  <pageSetup fitToHeight="2" horizontalDpi="600" verticalDpi="600" orientation="landscape" paperSize="9" scale="54" r:id="rId1"/>
  <headerFooter alignWithMargins="0">
    <oddHeader>&amp;RFFG-Ansuchen
&amp;D</oddHeader>
    <oddFooter>&amp;RSeite &amp;P von &amp;N</oddFooter>
  </headerFooter>
  <rowBreaks count="1" manualBreakCount="1">
    <brk id="88" max="15" man="1"/>
  </rowBreaks>
  <ignoredErrors>
    <ignoredError sqref="S56:AG56 C41:AG41 M56:Q56 M40:Q40 B40:L40 S40:AG40 B42:B56 D42:L56 C42 C44:C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Zeros="0" view="pageBreakPreview" zoomScaleSheetLayoutView="100" zoomScalePageLayoutView="0" workbookViewId="0" topLeftCell="A1">
      <selection activeCell="A13" sqref="A13"/>
    </sheetView>
  </sheetViews>
  <sheetFormatPr defaultColWidth="11.421875" defaultRowHeight="12.75" outlineLevelRow="1"/>
  <cols>
    <col min="1" max="1" width="24.57421875" style="0" customWidth="1"/>
    <col min="2" max="3" width="12.140625" style="0" customWidth="1"/>
    <col min="4" max="4" width="13.28125" style="0" customWidth="1"/>
    <col min="5" max="5" width="13.140625" style="0" customWidth="1"/>
    <col min="6" max="6" width="14.140625" style="0" customWidth="1"/>
    <col min="7" max="7" width="12.140625" style="0" customWidth="1"/>
  </cols>
  <sheetData>
    <row r="1" spans="1:13" s="19" customFormat="1" ht="15.75" customHeight="1">
      <c r="A1" s="303" t="s">
        <v>156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9" customFormat="1" ht="15.75" customHeight="1">
      <c r="A2" s="303" t="s">
        <v>127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98" customFormat="1" ht="15.75" customHeight="1" hidden="1">
      <c r="A3" s="318"/>
      <c r="B3" s="318"/>
      <c r="C3" s="318"/>
      <c r="D3" s="318"/>
      <c r="E3" s="318"/>
      <c r="F3" s="318"/>
      <c r="G3" s="297"/>
      <c r="H3" s="297"/>
      <c r="I3" s="297"/>
      <c r="J3" s="297"/>
      <c r="K3" s="297"/>
      <c r="L3" s="297"/>
      <c r="M3" s="297"/>
    </row>
    <row r="4" spans="1:13" s="298" customFormat="1" ht="15.75" customHeight="1" hidden="1">
      <c r="A4" s="318"/>
      <c r="B4" s="318"/>
      <c r="C4" s="318"/>
      <c r="D4" s="318"/>
      <c r="E4" s="318"/>
      <c r="F4" s="318"/>
      <c r="G4" s="297"/>
      <c r="H4" s="297"/>
      <c r="I4" s="297"/>
      <c r="J4" s="297"/>
      <c r="K4" s="297"/>
      <c r="L4" s="297"/>
      <c r="M4" s="297"/>
    </row>
    <row r="5" spans="1:13" s="298" customFormat="1" ht="15.75" customHeight="1" hidden="1">
      <c r="A5" s="318"/>
      <c r="B5" s="318"/>
      <c r="C5" s="318"/>
      <c r="D5" s="318"/>
      <c r="E5" s="318"/>
      <c r="F5" s="318"/>
      <c r="G5" s="297"/>
      <c r="H5" s="297"/>
      <c r="I5" s="297"/>
      <c r="J5" s="297"/>
      <c r="K5" s="297"/>
      <c r="L5" s="297"/>
      <c r="M5" s="297"/>
    </row>
    <row r="6" spans="1:13" s="298" customFormat="1" ht="27.75" customHeight="1" hidden="1">
      <c r="A6" s="318"/>
      <c r="B6" s="318"/>
      <c r="C6" s="318"/>
      <c r="D6" s="318"/>
      <c r="E6" s="318"/>
      <c r="F6" s="318"/>
      <c r="G6" s="297"/>
      <c r="H6" s="297"/>
      <c r="I6" s="297"/>
      <c r="J6" s="297"/>
      <c r="K6" s="297"/>
      <c r="L6" s="297"/>
      <c r="M6" s="297"/>
    </row>
    <row r="7" spans="2:13" s="19" customFormat="1" ht="12" customHeight="1" thickBot="1">
      <c r="B7" s="20"/>
      <c r="C7" s="21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6.5" customHeight="1" thickTop="1">
      <c r="A8" s="324" t="str">
        <f>'1. Overview per partner'!A9:C9</f>
        <v>eCall-Nr.:</v>
      </c>
      <c r="B8" s="325"/>
      <c r="C8" s="325"/>
      <c r="D8" s="347">
        <f>'1. Overview per partner'!D9</f>
        <v>0</v>
      </c>
      <c r="E8" s="347"/>
      <c r="F8" s="348"/>
      <c r="G8" s="73"/>
      <c r="H8" s="37"/>
      <c r="I8" s="37"/>
      <c r="J8" s="37"/>
      <c r="K8" s="37"/>
      <c r="L8" s="37"/>
      <c r="M8" s="37"/>
    </row>
    <row r="9" spans="1:13" s="22" customFormat="1" ht="16.5" customHeight="1">
      <c r="A9" s="306" t="str">
        <f>'1. Overview per partner'!A10:C10</f>
        <v>Short title:</v>
      </c>
      <c r="B9" s="307"/>
      <c r="C9" s="307"/>
      <c r="D9" s="349">
        <f>'1. Overview per partner'!D10</f>
        <v>0</v>
      </c>
      <c r="E9" s="349"/>
      <c r="F9" s="350"/>
      <c r="G9" s="73"/>
      <c r="H9" s="37"/>
      <c r="I9" s="37"/>
      <c r="J9" s="37"/>
      <c r="K9" s="37"/>
      <c r="L9" s="37"/>
      <c r="M9" s="37"/>
    </row>
    <row r="10" spans="1:13" s="22" customFormat="1" ht="16.5" customHeight="1" thickBot="1">
      <c r="A10" s="308" t="str">
        <f>'1. Overview per partner'!A11:C11</f>
        <v>Duration:</v>
      </c>
      <c r="B10" s="309"/>
      <c r="C10" s="310"/>
      <c r="D10" s="299" t="str">
        <f>'1. Overview per partner'!D11:E11</f>
        <v>DD:MM:YYYY</v>
      </c>
      <c r="E10" s="299" t="str">
        <f>'1. Overview per partner'!F11</f>
        <v>DD:MM:YYYY</v>
      </c>
      <c r="F10" s="74" t="str">
        <f>'1. Overview per partner'!H11</f>
        <v> </v>
      </c>
      <c r="G10" s="73"/>
      <c r="H10" s="37"/>
      <c r="I10" s="37"/>
      <c r="J10" s="37"/>
      <c r="K10" s="37"/>
      <c r="L10" s="37"/>
      <c r="M10" s="37"/>
    </row>
    <row r="11" ht="12.75" customHeight="1" thickTop="1"/>
    <row r="12" spans="1:19" s="5" customFormat="1" ht="87.75" customHeight="1">
      <c r="A12" s="351" t="s">
        <v>174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</row>
    <row r="13" spans="1:13" s="5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5" customFormat="1" ht="15">
      <c r="A14" s="15" t="s">
        <v>157</v>
      </c>
      <c r="B14" s="14"/>
      <c r="C14" s="14"/>
      <c r="D14" s="14"/>
      <c r="E14" s="14"/>
      <c r="F14" s="14"/>
      <c r="G14" s="16"/>
      <c r="H14" s="16"/>
      <c r="I14" s="16"/>
      <c r="J14" s="16"/>
      <c r="K14" s="16"/>
      <c r="L14" s="16"/>
      <c r="M14" s="16"/>
    </row>
    <row r="15" s="5" customFormat="1" ht="13.5" thickBot="1">
      <c r="A15" s="4"/>
    </row>
    <row r="16" spans="1:13" s="5" customFormat="1" ht="13.5" thickBot="1">
      <c r="A16" s="343" t="s">
        <v>127</v>
      </c>
      <c r="B16" s="344"/>
      <c r="C16" s="345"/>
      <c r="F16" s="27"/>
      <c r="G16" s="27"/>
      <c r="H16" s="27"/>
      <c r="I16" s="27"/>
      <c r="J16" s="27"/>
      <c r="K16" s="27"/>
      <c r="L16" s="27"/>
      <c r="M16" s="27"/>
    </row>
    <row r="17" spans="1:3" s="5" customFormat="1" ht="13.5" thickBot="1">
      <c r="A17" s="31"/>
      <c r="B17" s="34" t="s">
        <v>76</v>
      </c>
      <c r="C17" s="34" t="s">
        <v>16</v>
      </c>
    </row>
    <row r="18" spans="1:3" ht="12.75">
      <c r="A18" s="107" t="s">
        <v>106</v>
      </c>
      <c r="B18" s="108">
        <f>'1. Overview per partner'!B21</f>
        <v>0</v>
      </c>
      <c r="C18" s="109" t="str">
        <f aca="true" t="shared" si="0" ref="C18:C23">IF(ISERROR(B18/$B$24)," ",B18/$B$24)</f>
        <v> </v>
      </c>
    </row>
    <row r="19" spans="1:3" ht="13.5" thickBot="1">
      <c r="A19" s="110" t="s">
        <v>107</v>
      </c>
      <c r="B19" s="111">
        <f>'1. Overview per partner'!B22</f>
        <v>0</v>
      </c>
      <c r="C19" s="112" t="str">
        <f t="shared" si="0"/>
        <v> </v>
      </c>
    </row>
    <row r="20" spans="1:3" ht="12.75">
      <c r="A20" s="103" t="str">
        <f>'1. Overview per partner'!A23</f>
        <v>  Usage of R&amp;D equipment</v>
      </c>
      <c r="B20" s="32">
        <f>'1. Overview per partner'!B23</f>
        <v>0</v>
      </c>
      <c r="C20" s="77" t="str">
        <f t="shared" si="0"/>
        <v> </v>
      </c>
    </row>
    <row r="21" spans="1:3" ht="12.75">
      <c r="A21" s="103" t="str">
        <f>'1. Overview per partner'!A24</f>
        <v>  Costs of material</v>
      </c>
      <c r="B21" s="32">
        <f>'1. Overview per partner'!B24</f>
        <v>0</v>
      </c>
      <c r="C21" s="77" t="str">
        <f t="shared" si="0"/>
        <v> </v>
      </c>
    </row>
    <row r="22" spans="1:3" ht="12.75">
      <c r="A22" s="104" t="str">
        <f>'1. Overview per partner'!A25</f>
        <v>  Costs of third party services</v>
      </c>
      <c r="B22" s="105">
        <f>'1. Overview per partner'!B25</f>
        <v>0</v>
      </c>
      <c r="C22" s="106" t="str">
        <f t="shared" si="0"/>
        <v> </v>
      </c>
    </row>
    <row r="23" spans="1:3" ht="13.5" thickBot="1">
      <c r="A23" s="6" t="str">
        <f>'1. Overview per partner'!A26</f>
        <v>  Travel costs</v>
      </c>
      <c r="B23" s="33">
        <f>'1. Overview per partner'!B26</f>
        <v>0</v>
      </c>
      <c r="C23" s="78" t="str">
        <f t="shared" si="0"/>
        <v> </v>
      </c>
    </row>
    <row r="24" spans="1:3" ht="13.5" thickBot="1">
      <c r="A24" s="7" t="s">
        <v>112</v>
      </c>
      <c r="B24" s="33">
        <f>'1. Overview per partner'!B27</f>
        <v>0</v>
      </c>
      <c r="C24" s="78">
        <f>SUM(C18:C19)</f>
        <v>0</v>
      </c>
    </row>
    <row r="25" spans="1:12" ht="13.5" thickBo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3" ht="13.5" customHeight="1" thickBot="1">
      <c r="A26" s="343" t="s">
        <v>128</v>
      </c>
      <c r="B26" s="344"/>
      <c r="C26" s="345"/>
      <c r="D26" s="27"/>
      <c r="E26" s="27"/>
      <c r="F26" s="27"/>
      <c r="G26" s="27"/>
      <c r="H26" s="346"/>
      <c r="I26" s="346"/>
      <c r="J26" s="346"/>
      <c r="K26" s="346"/>
      <c r="L26" s="346"/>
      <c r="M26" s="346"/>
    </row>
    <row r="27" spans="1:3" ht="12.75" customHeight="1" thickBot="1">
      <c r="A27" s="76" t="s">
        <v>15</v>
      </c>
      <c r="B27" s="28" t="s">
        <v>76</v>
      </c>
      <c r="C27" s="28" t="s">
        <v>16</v>
      </c>
    </row>
    <row r="28" spans="1:3" ht="12.75">
      <c r="A28" s="75" t="str">
        <f>'1. Overview per partner'!C17</f>
        <v>Partner A</v>
      </c>
      <c r="B28" s="25">
        <f>IF('1. Overview per partner'!C$20='1. Overview per partner'!$B$256,0,HLOOKUP(A28,'1. Overview per partner'!$C$17:$AG$27,11,0))</f>
        <v>0</v>
      </c>
      <c r="C28" s="81" t="str">
        <f>IF(ISERROR(B28/$B$59)," ",B28/$B$59)</f>
        <v> </v>
      </c>
    </row>
    <row r="29" spans="1:3" ht="12.75">
      <c r="A29" s="113" t="str">
        <f>'1. Overview per partner'!D17</f>
        <v>Partner B</v>
      </c>
      <c r="B29" s="101">
        <f>IF('1. Overview per partner'!D$20='1. Overview per partner'!$B$256,0,HLOOKUP(A29,'1. Overview per partner'!$C$17:$AG$27,11,0))</f>
        <v>0</v>
      </c>
      <c r="C29" s="106" t="str">
        <f aca="true" t="shared" si="1" ref="C29:C58">IF(ISERROR(B29/$B$59)," ",B29/$B$59)</f>
        <v> </v>
      </c>
    </row>
    <row r="30" spans="1:3" ht="12.75">
      <c r="A30" s="113" t="str">
        <f>'1. Overview per partner'!E17</f>
        <v>Partner C</v>
      </c>
      <c r="B30" s="101">
        <f>IF('1. Overview per partner'!E$20='1. Overview per partner'!$B$256,0,HLOOKUP(A30,'1. Overview per partner'!$C$17:$AG$27,11,0))</f>
        <v>0</v>
      </c>
      <c r="C30" s="106" t="str">
        <f t="shared" si="1"/>
        <v> </v>
      </c>
    </row>
    <row r="31" spans="1:3" ht="12.75">
      <c r="A31" s="113" t="str">
        <f>'1. Overview per partner'!F17</f>
        <v>Partner D</v>
      </c>
      <c r="B31" s="101">
        <f>IF('1. Overview per partner'!F$20='1. Overview per partner'!$B$256,0,HLOOKUP(A31,'1. Overview per partner'!$C$17:$AG$27,11,0))</f>
        <v>0</v>
      </c>
      <c r="C31" s="106" t="str">
        <f t="shared" si="1"/>
        <v> </v>
      </c>
    </row>
    <row r="32" spans="1:3" ht="12.75">
      <c r="A32" s="113" t="str">
        <f>'1. Overview per partner'!G17</f>
        <v>Partner E</v>
      </c>
      <c r="B32" s="101">
        <f>IF('1. Overview per partner'!G$20='1. Overview per partner'!$B$256,0,HLOOKUP(A32,'1. Overview per partner'!$C$17:$AG$27,11,0))</f>
        <v>0</v>
      </c>
      <c r="C32" s="106" t="str">
        <f t="shared" si="1"/>
        <v> </v>
      </c>
    </row>
    <row r="33" spans="1:3" ht="12.75">
      <c r="A33" s="113" t="str">
        <f>'1. Overview per partner'!H17</f>
        <v>Partner F</v>
      </c>
      <c r="B33" s="101">
        <f>IF('1. Overview per partner'!H$20='1. Overview per partner'!$B$256,0,HLOOKUP(A33,'1. Overview per partner'!$C$17:$AG$27,11,0))</f>
        <v>0</v>
      </c>
      <c r="C33" s="106" t="str">
        <f t="shared" si="1"/>
        <v> </v>
      </c>
    </row>
    <row r="34" spans="1:3" ht="12.75">
      <c r="A34" s="26" t="str">
        <f>'1. Overview per partner'!I17</f>
        <v>Partner G</v>
      </c>
      <c r="B34" s="101">
        <f>IF('1. Overview per partner'!I$20='1. Overview per partner'!$B$256,0,HLOOKUP(A34,'1. Overview per partner'!$C$17:$AG$27,11,0))</f>
        <v>0</v>
      </c>
      <c r="C34" s="106" t="str">
        <f t="shared" si="1"/>
        <v> </v>
      </c>
    </row>
    <row r="35" spans="1:3" ht="12.75">
      <c r="A35" s="26" t="str">
        <f>'1. Overview per partner'!J17</f>
        <v>Partner H</v>
      </c>
      <c r="B35" s="101">
        <f>IF('1. Overview per partner'!J$20='1. Overview per partner'!$B$256,0,HLOOKUP(A35,'1. Overview per partner'!$C$17:$AG$27,11,0))</f>
        <v>0</v>
      </c>
      <c r="C35" s="106" t="str">
        <f t="shared" si="1"/>
        <v> </v>
      </c>
    </row>
    <row r="36" spans="1:3" ht="12.75">
      <c r="A36" s="26" t="str">
        <f>'1. Overview per partner'!K17</f>
        <v>Partner I</v>
      </c>
      <c r="B36" s="101">
        <f>IF('1. Overview per partner'!K$20='1. Overview per partner'!$B$256,0,HLOOKUP(A36,'1. Overview per partner'!$C$17:$AG$27,11,0))</f>
        <v>0</v>
      </c>
      <c r="C36" s="106" t="str">
        <f t="shared" si="1"/>
        <v> </v>
      </c>
    </row>
    <row r="37" spans="1:3" ht="12.75">
      <c r="A37" s="26" t="str">
        <f>'1. Overview per partner'!L17</f>
        <v>Partner J</v>
      </c>
      <c r="B37" s="101">
        <f>IF('1. Overview per partner'!L$20='1. Overview per partner'!$B$256,0,HLOOKUP(A37,'1. Overview per partner'!$C$17:$AG$27,11,0))</f>
        <v>0</v>
      </c>
      <c r="C37" s="106" t="str">
        <f t="shared" si="1"/>
        <v> </v>
      </c>
    </row>
    <row r="38" spans="1:3" ht="12.75">
      <c r="A38" s="26" t="str">
        <f>'1. Overview per partner'!M17</f>
        <v>Partner K</v>
      </c>
      <c r="B38" s="101">
        <f>IF('1. Overview per partner'!M$20='1. Overview per partner'!$B$256,0,HLOOKUP(A38,'1. Overview per partner'!$C$17:$AG$27,11,0))</f>
        <v>0</v>
      </c>
      <c r="C38" s="106" t="str">
        <f t="shared" si="1"/>
        <v> </v>
      </c>
    </row>
    <row r="39" spans="1:3" ht="12.75">
      <c r="A39" s="26" t="str">
        <f>'1. Overview per partner'!N17</f>
        <v>Partner L</v>
      </c>
      <c r="B39" s="101">
        <f>IF('1. Overview per partner'!N$20='1. Overview per partner'!$B$256,0,HLOOKUP(A39,'1. Overview per partner'!$C$17:$AG$27,11,0))</f>
        <v>0</v>
      </c>
      <c r="C39" s="106" t="str">
        <f t="shared" si="1"/>
        <v> </v>
      </c>
    </row>
    <row r="40" spans="1:3" ht="12.75">
      <c r="A40" s="26" t="str">
        <f>'1. Overview per partner'!O17</f>
        <v>Partner M</v>
      </c>
      <c r="B40" s="101">
        <f>IF('1. Overview per partner'!O$20='1. Overview per partner'!$B$256,0,HLOOKUP(A40,'1. Overview per partner'!$C$17:$AG$27,11,0))</f>
        <v>0</v>
      </c>
      <c r="C40" s="106" t="str">
        <f t="shared" si="1"/>
        <v> </v>
      </c>
    </row>
    <row r="41" spans="1:3" ht="12.75">
      <c r="A41" s="26" t="str">
        <f>'1. Overview per partner'!P17</f>
        <v>Partner N</v>
      </c>
      <c r="B41" s="101">
        <f>IF('1. Overview per partner'!P$20='1. Overview per partner'!$B$256,0,HLOOKUP(A41,'1. Overview per partner'!$C$17:$AG$27,11,0))</f>
        <v>0</v>
      </c>
      <c r="C41" s="106" t="str">
        <f t="shared" si="1"/>
        <v> </v>
      </c>
    </row>
    <row r="42" spans="1:3" ht="13.5" thickBot="1">
      <c r="A42" s="26" t="str">
        <f>'1. Overview per partner'!Q17</f>
        <v>Partner O</v>
      </c>
      <c r="B42" s="101">
        <f>IF('1. Overview per partner'!Q$20='1. Overview per partner'!$B$256,0,HLOOKUP(A42,'1. Overview per partner'!$C$17:$AG$27,11,0))</f>
        <v>0</v>
      </c>
      <c r="C42" s="106" t="str">
        <f t="shared" si="1"/>
        <v> </v>
      </c>
    </row>
    <row r="43" spans="1:3" ht="12.75" hidden="1" outlineLevel="1">
      <c r="A43" s="26" t="str">
        <f>'1. Overview per partner'!R17</f>
        <v>Partner P</v>
      </c>
      <c r="B43" s="101">
        <f>IF('1. Overview per partner'!R$20='1. Overview per partner'!$B$256,0,HLOOKUP(A43,'1. Overview per partner'!$C$17:$AG$27,11,0))</f>
        <v>0</v>
      </c>
      <c r="C43" s="106" t="str">
        <f t="shared" si="1"/>
        <v> </v>
      </c>
    </row>
    <row r="44" spans="1:3" ht="12.75" hidden="1" outlineLevel="1">
      <c r="A44" s="26" t="str">
        <f>'1. Overview per partner'!S17</f>
        <v>Partner Q</v>
      </c>
      <c r="B44" s="101">
        <f>IF('1. Overview per partner'!S$20='1. Overview per partner'!$B$256,0,HLOOKUP(A44,'1. Overview per partner'!$C$17:$AG$27,11,0))</f>
        <v>0</v>
      </c>
      <c r="C44" s="106" t="str">
        <f t="shared" si="1"/>
        <v> </v>
      </c>
    </row>
    <row r="45" spans="1:3" ht="12.75" hidden="1" outlineLevel="1">
      <c r="A45" s="26" t="str">
        <f>'1. Overview per partner'!T17</f>
        <v>Partner R</v>
      </c>
      <c r="B45" s="101">
        <f>IF('1. Overview per partner'!T$20='1. Overview per partner'!$B$256,0,HLOOKUP(A45,'1. Overview per partner'!$C$17:$AG$27,11,0))</f>
        <v>0</v>
      </c>
      <c r="C45" s="106" t="str">
        <f t="shared" si="1"/>
        <v> </v>
      </c>
    </row>
    <row r="46" spans="1:3" ht="12.75" hidden="1" outlineLevel="1">
      <c r="A46" s="26" t="str">
        <f>'1. Overview per partner'!U17</f>
        <v>Partner S</v>
      </c>
      <c r="B46" s="101">
        <f>IF('1. Overview per partner'!U$20='1. Overview per partner'!$B$256,0,HLOOKUP(A46,'1. Overview per partner'!$C$17:$AG$27,11,0))</f>
        <v>0</v>
      </c>
      <c r="C46" s="106" t="str">
        <f t="shared" si="1"/>
        <v> </v>
      </c>
    </row>
    <row r="47" spans="1:3" ht="12.75" hidden="1" outlineLevel="1">
      <c r="A47" s="26" t="str">
        <f>'1. Overview per partner'!$V$17</f>
        <v>Partner T</v>
      </c>
      <c r="B47" s="101">
        <f>IF('1. Overview per partner'!V$20='1. Overview per partner'!$B$256,0,HLOOKUP(A47,'1. Overview per partner'!$C$17:$AG$27,11,0))</f>
        <v>0</v>
      </c>
      <c r="C47" s="106" t="str">
        <f t="shared" si="1"/>
        <v> </v>
      </c>
    </row>
    <row r="48" spans="1:3" ht="12.75" hidden="1" outlineLevel="1">
      <c r="A48" s="26" t="str">
        <f>'1. Overview per partner'!$W$17</f>
        <v>Partner U</v>
      </c>
      <c r="B48" s="101">
        <f>IF('1. Overview per partner'!W$20='1. Overview per partner'!$B$256,0,HLOOKUP(A48,'1. Overview per partner'!$C$17:$AG$27,11,0))</f>
        <v>0</v>
      </c>
      <c r="C48" s="106" t="str">
        <f t="shared" si="1"/>
        <v> </v>
      </c>
    </row>
    <row r="49" spans="1:3" ht="12.75" hidden="1" outlineLevel="1">
      <c r="A49" s="26" t="str">
        <f>'1. Overview per partner'!$X$17</f>
        <v>Partner V</v>
      </c>
      <c r="B49" s="101">
        <f>IF('1. Overview per partner'!X$20='1. Overview per partner'!$B$256,0,HLOOKUP(A49,'1. Overview per partner'!$C$17:$AG$27,11,0))</f>
        <v>0</v>
      </c>
      <c r="C49" s="106" t="str">
        <f t="shared" si="1"/>
        <v> </v>
      </c>
    </row>
    <row r="50" spans="1:3" ht="12.75" hidden="1" outlineLevel="1">
      <c r="A50" s="26" t="str">
        <f>'1. Overview per partner'!$Y$17</f>
        <v>Partner W</v>
      </c>
      <c r="B50" s="101">
        <f>IF('1. Overview per partner'!Y$20='1. Overview per partner'!$B$256,0,HLOOKUP(A50,'1. Overview per partner'!$C$17:$AG$27,11,0))</f>
        <v>0</v>
      </c>
      <c r="C50" s="106" t="str">
        <f t="shared" si="1"/>
        <v> </v>
      </c>
    </row>
    <row r="51" spans="1:3" ht="12.75" hidden="1" outlineLevel="1">
      <c r="A51" s="26" t="str">
        <f>'1. Overview per partner'!$Z$17</f>
        <v>Partner X</v>
      </c>
      <c r="B51" s="101">
        <f>IF('1. Overview per partner'!Z$20='1. Overview per partner'!$B$256,0,HLOOKUP(A51,'1. Overview per partner'!$C$17:$AG$27,11,0))</f>
        <v>0</v>
      </c>
      <c r="C51" s="106" t="str">
        <f t="shared" si="1"/>
        <v> </v>
      </c>
    </row>
    <row r="52" spans="1:3" ht="12.75" hidden="1" outlineLevel="1">
      <c r="A52" s="26" t="str">
        <f>'1. Overview per partner'!$AA$17</f>
        <v>Partner Y</v>
      </c>
      <c r="B52" s="101">
        <f>IF('1. Overview per partner'!AA$20='1. Overview per partner'!$B$256,0,HLOOKUP(A52,'1. Overview per partner'!$C$17:$AG$27,11,0))</f>
        <v>0</v>
      </c>
      <c r="C52" s="106" t="str">
        <f t="shared" si="1"/>
        <v> </v>
      </c>
    </row>
    <row r="53" spans="1:3" ht="12.75" hidden="1" outlineLevel="1">
      <c r="A53" s="26" t="str">
        <f>'1. Overview per partner'!$AB$17</f>
        <v>Partner Z</v>
      </c>
      <c r="B53" s="101">
        <f>IF('1. Overview per partner'!AB$20='1. Overview per partner'!$B$256,0,HLOOKUP(A53,'1. Overview per partner'!$C$17:$AG$27,11,0))</f>
        <v>0</v>
      </c>
      <c r="C53" s="106" t="str">
        <f t="shared" si="1"/>
        <v> </v>
      </c>
    </row>
    <row r="54" spans="1:3" ht="12.75" hidden="1" outlineLevel="1">
      <c r="A54" s="26" t="str">
        <f>'1. Overview per partner'!$AC$17</f>
        <v>Partner AA</v>
      </c>
      <c r="B54" s="101">
        <f>IF('1. Overview per partner'!AC$20='1. Overview per partner'!$B$256,0,HLOOKUP(A54,'1. Overview per partner'!$C$17:$AG$27,11,0))</f>
        <v>0</v>
      </c>
      <c r="C54" s="106" t="str">
        <f t="shared" si="1"/>
        <v> </v>
      </c>
    </row>
    <row r="55" spans="1:3" ht="12.75" hidden="1" outlineLevel="1">
      <c r="A55" s="26" t="str">
        <f>'1. Overview per partner'!$AD$17</f>
        <v>Partner AB</v>
      </c>
      <c r="B55" s="101">
        <f>IF('1. Overview per partner'!AD$20='1. Overview per partner'!$B$256,0,HLOOKUP(A55,'1. Overview per partner'!$C$17:$AG$27,11,0))</f>
        <v>0</v>
      </c>
      <c r="C55" s="106" t="str">
        <f t="shared" si="1"/>
        <v> </v>
      </c>
    </row>
    <row r="56" spans="1:3" ht="12.75" hidden="1" outlineLevel="1">
      <c r="A56" s="26" t="str">
        <f>'1. Overview per partner'!$AE$17</f>
        <v>Partner AC</v>
      </c>
      <c r="B56" s="101">
        <f>IF('1. Overview per partner'!AE$20='1. Overview per partner'!$B$256,0,HLOOKUP(A56,'1. Overview per partner'!$C$17:$AG$27,11,0))</f>
        <v>0</v>
      </c>
      <c r="C56" s="106" t="str">
        <f t="shared" si="1"/>
        <v> </v>
      </c>
    </row>
    <row r="57" spans="1:3" ht="12.75" hidden="1" outlineLevel="1">
      <c r="A57" s="26" t="str">
        <f>'1. Overview per partner'!$AF$17</f>
        <v>Partner AD</v>
      </c>
      <c r="B57" s="101">
        <f>IF('1. Overview per partner'!AF$20='1. Overview per partner'!$B$256,0,HLOOKUP(A57,'1. Overview per partner'!$C$17:$AG$27,11,0))</f>
        <v>0</v>
      </c>
      <c r="C57" s="106" t="str">
        <f t="shared" si="1"/>
        <v> </v>
      </c>
    </row>
    <row r="58" spans="1:3" ht="13.5" hidden="1" outlineLevel="1" thickBot="1">
      <c r="A58" s="26" t="str">
        <f>'1. Overview per partner'!$AG$17</f>
        <v>Partner AE</v>
      </c>
      <c r="B58" s="101">
        <f>IF('1. Overview per partner'!AG$20='1. Overview per partner'!$B$256,0,HLOOKUP(A58,'1. Overview per partner'!$C$17:$AG$27,11,0))</f>
        <v>0</v>
      </c>
      <c r="C58" s="106" t="str">
        <f t="shared" si="1"/>
        <v> </v>
      </c>
    </row>
    <row r="59" spans="1:3" ht="13.5" collapsed="1" thickBot="1">
      <c r="A59" s="13" t="s">
        <v>112</v>
      </c>
      <c r="B59" s="39">
        <f>SUM(B28:B58)</f>
        <v>0</v>
      </c>
      <c r="C59" s="80">
        <f>SUM(C28:C58)</f>
        <v>0</v>
      </c>
    </row>
    <row r="60" spans="1:12" ht="12.75">
      <c r="A60" s="302" t="str">
        <f>IF(B60&lt;0,"Check sum"," ")</f>
        <v> </v>
      </c>
      <c r="B60" s="301">
        <f>B59-B24</f>
        <v>0</v>
      </c>
      <c r="C60" s="302" t="str">
        <f>IF(B60&lt;0,"Please allocate the Organistion to every partner (worksheet 1)"," ")</f>
        <v> </v>
      </c>
      <c r="D60" s="3"/>
      <c r="E60" s="3"/>
      <c r="F60" s="3"/>
      <c r="G60" s="3"/>
      <c r="H60" s="3"/>
      <c r="I60" s="3"/>
      <c r="J60" s="3"/>
      <c r="K60" s="3"/>
      <c r="L60" s="2"/>
    </row>
    <row r="62" spans="1:13" ht="15">
      <c r="A62" s="15" t="s">
        <v>129</v>
      </c>
      <c r="B62" s="14"/>
      <c r="C62" s="14"/>
      <c r="D62" s="14"/>
      <c r="E62" s="14"/>
      <c r="F62" s="14"/>
      <c r="G62" s="16"/>
      <c r="H62" s="16"/>
      <c r="I62" s="16"/>
      <c r="J62" s="16"/>
      <c r="K62" s="16"/>
      <c r="L62" s="16"/>
      <c r="M62" s="16"/>
    </row>
    <row r="64" ht="13.5" thickBot="1"/>
    <row r="65" spans="1:6" ht="13.5" thickBot="1">
      <c r="A65" s="343" t="s">
        <v>130</v>
      </c>
      <c r="B65" s="344"/>
      <c r="C65" s="344"/>
      <c r="D65" s="344"/>
      <c r="E65" s="344"/>
      <c r="F65" s="345"/>
    </row>
    <row r="66" spans="1:6" ht="39" thickBot="1">
      <c r="A66" s="85" t="s">
        <v>15</v>
      </c>
      <c r="B66" s="36" t="s">
        <v>131</v>
      </c>
      <c r="C66" s="70" t="s">
        <v>132</v>
      </c>
      <c r="D66" s="70" t="s">
        <v>133</v>
      </c>
      <c r="E66" s="286" t="s">
        <v>137</v>
      </c>
      <c r="F66" s="71" t="s">
        <v>136</v>
      </c>
    </row>
    <row r="67" spans="1:6" ht="12.75">
      <c r="A67" s="9" t="str">
        <f aca="true" t="shared" si="2" ref="A67:A84">A28</f>
        <v>Partner A</v>
      </c>
      <c r="B67" s="12" t="str">
        <f>IF(HLOOKUP(A67,'1. Overview per partner'!$C$17:$AG$20,4,0)='1. Overview per partner'!$B$256," ",HLOOKUP(A67,'1. Overview per partner'!$C$17:$AG$20,4,0))</f>
        <v> </v>
      </c>
      <c r="C67" s="25">
        <f>IF(B67=" ",0,HLOOKUP(A67,'1. Overview per partner'!$C$17:$AG$32,14,0))</f>
        <v>0</v>
      </c>
      <c r="D67" s="25">
        <f>IF(B67=" ",0,HLOOKUP(A67,'1. Overview per partner'!$C$17:$AG$32,15,0))</f>
        <v>0</v>
      </c>
      <c r="E67" s="283">
        <f>IF(ISERROR((D67+C67)/B28),0,(D67+C67)/B28)</f>
        <v>0</v>
      </c>
      <c r="F67" s="72">
        <f>IF(B67=" ",0,HLOOKUP(A67,'1. Overview per partner'!$C$17:$AG$32,16,0))</f>
        <v>0</v>
      </c>
    </row>
    <row r="68" spans="1:6" ht="12.75">
      <c r="A68" s="26" t="str">
        <f t="shared" si="2"/>
        <v>Partner B</v>
      </c>
      <c r="B68" s="100" t="str">
        <f>IF(HLOOKUP(A68,'1. Overview per partner'!$C$17:$AG$20,4,0)='1. Overview per partner'!$B$256," ",HLOOKUP(A68,'1. Overview per partner'!$C$17:$AG$20,4,0))</f>
        <v> </v>
      </c>
      <c r="C68" s="101">
        <f>IF(B68=" ",0,HLOOKUP(A68,'1. Overview per partner'!$C$17:$AG$32,14,0))</f>
        <v>0</v>
      </c>
      <c r="D68" s="101">
        <f>IF(B68=" ",0,HLOOKUP(A68,'1. Overview per partner'!$C$17:$AG$32,15,0))</f>
        <v>0</v>
      </c>
      <c r="E68" s="284">
        <f aca="true" t="shared" si="3" ref="E68:E80">IF(ISERROR((D68+C68)/B29),0,(D68+C68)/B29)</f>
        <v>0</v>
      </c>
      <c r="F68" s="102">
        <f>IF(B68=" ",0,HLOOKUP(A68,'1. Overview per partner'!$C$17:$AG$32,16,0))</f>
        <v>0</v>
      </c>
    </row>
    <row r="69" spans="1:6" ht="12.75">
      <c r="A69" s="26" t="str">
        <f t="shared" si="2"/>
        <v>Partner C</v>
      </c>
      <c r="B69" s="100" t="str">
        <f>IF(HLOOKUP(A69,'1. Overview per partner'!$C$17:$AG$20,4,0)='1. Overview per partner'!$B$256," ",HLOOKUP(A69,'1. Overview per partner'!$C$17:$AG$20,4,0))</f>
        <v> </v>
      </c>
      <c r="C69" s="101">
        <f>IF(B69=" ",0,HLOOKUP(A69,'1. Overview per partner'!$C$17:$AG$32,14,0))</f>
        <v>0</v>
      </c>
      <c r="D69" s="101">
        <f>IF(B69=" ",0,HLOOKUP(A69,'1. Overview per partner'!$C$17:$AG$32,15,0))</f>
        <v>0</v>
      </c>
      <c r="E69" s="284">
        <f t="shared" si="3"/>
        <v>0</v>
      </c>
      <c r="F69" s="102">
        <f>IF(B69=" ",0,HLOOKUP(A69,'1. Overview per partner'!$C$17:$AG$32,16,0))</f>
        <v>0</v>
      </c>
    </row>
    <row r="70" spans="1:6" ht="12.75">
      <c r="A70" s="26" t="str">
        <f t="shared" si="2"/>
        <v>Partner D</v>
      </c>
      <c r="B70" s="100" t="str">
        <f>IF(HLOOKUP(A70,'1. Overview per partner'!$C$17:$AG$20,4,0)='1. Overview per partner'!$B$256," ",HLOOKUP(A70,'1. Overview per partner'!$C$17:$AG$20,4,0))</f>
        <v> </v>
      </c>
      <c r="C70" s="101">
        <f>IF(B70=" ",0,HLOOKUP(A70,'1. Overview per partner'!$C$17:$AG$32,14,0))</f>
        <v>0</v>
      </c>
      <c r="D70" s="101">
        <f>IF(B70=" ",0,HLOOKUP(A70,'1. Overview per partner'!$C$17:$AG$32,15,0))</f>
        <v>0</v>
      </c>
      <c r="E70" s="284">
        <f t="shared" si="3"/>
        <v>0</v>
      </c>
      <c r="F70" s="102">
        <f>IF(B70=" ",0,HLOOKUP(A70,'1. Overview per partner'!$C$17:$AG$32,16,0))</f>
        <v>0</v>
      </c>
    </row>
    <row r="71" spans="1:6" ht="12.75">
      <c r="A71" s="26" t="str">
        <f t="shared" si="2"/>
        <v>Partner E</v>
      </c>
      <c r="B71" s="100" t="str">
        <f>IF(HLOOKUP(A71,'1. Overview per partner'!$C$17:$AG$20,4,0)='1. Overview per partner'!$B$256," ",HLOOKUP(A71,'1. Overview per partner'!$C$17:$AG$20,4,0))</f>
        <v> </v>
      </c>
      <c r="C71" s="101">
        <f>IF(B71=" ",0,HLOOKUP(A71,'1. Overview per partner'!$C$17:$AG$32,14,0))</f>
        <v>0</v>
      </c>
      <c r="D71" s="101">
        <f>IF(B71=" ",0,HLOOKUP(A71,'1. Overview per partner'!$C$17:$AG$32,15,0))</f>
        <v>0</v>
      </c>
      <c r="E71" s="284">
        <f t="shared" si="3"/>
        <v>0</v>
      </c>
      <c r="F71" s="102">
        <f>IF(B71=" ",0,HLOOKUP(A71,'1. Overview per partner'!$C$17:$AG$32,16,0))</f>
        <v>0</v>
      </c>
    </row>
    <row r="72" spans="1:6" ht="12.75">
      <c r="A72" s="26" t="str">
        <f t="shared" si="2"/>
        <v>Partner F</v>
      </c>
      <c r="B72" s="100" t="str">
        <f>IF(HLOOKUP(A72,'1. Overview per partner'!$C$17:$AG$20,4,0)='1. Overview per partner'!$B$256," ",HLOOKUP(A72,'1. Overview per partner'!$C$17:$AG$20,4,0))</f>
        <v> </v>
      </c>
      <c r="C72" s="101">
        <f>IF(B72=" ",0,HLOOKUP(A72,'1. Overview per partner'!$C$17:$AG$32,14,0))</f>
        <v>0</v>
      </c>
      <c r="D72" s="101">
        <f>IF(B72=" ",0,HLOOKUP(A72,'1. Overview per partner'!$C$17:$AG$32,15,0))</f>
        <v>0</v>
      </c>
      <c r="E72" s="284">
        <f t="shared" si="3"/>
        <v>0</v>
      </c>
      <c r="F72" s="102">
        <f>IF(B72=" ",0,HLOOKUP(A72,'1. Overview per partner'!$C$17:$AG$32,16,0))</f>
        <v>0</v>
      </c>
    </row>
    <row r="73" spans="1:6" ht="12.75">
      <c r="A73" s="26" t="str">
        <f t="shared" si="2"/>
        <v>Partner G</v>
      </c>
      <c r="B73" s="100" t="str">
        <f>IF(HLOOKUP(A73,'1. Overview per partner'!$C$17:$AG$20,4,0)='1. Overview per partner'!$B$256," ",HLOOKUP(A73,'1. Overview per partner'!$C$17:$AG$20,4,0))</f>
        <v> </v>
      </c>
      <c r="C73" s="101">
        <f>IF(B73=" ",0,HLOOKUP(A73,'1. Overview per partner'!$C$17:$AG$32,14,0))</f>
        <v>0</v>
      </c>
      <c r="D73" s="101">
        <f>IF(B73=" ",0,HLOOKUP(A73,'1. Overview per partner'!$C$17:$AG$32,15,0))</f>
        <v>0</v>
      </c>
      <c r="E73" s="284">
        <f t="shared" si="3"/>
        <v>0</v>
      </c>
      <c r="F73" s="102">
        <f>IF(B73=" ",0,HLOOKUP(A73,'1. Overview per partner'!$C$17:$AG$32,16,0))</f>
        <v>0</v>
      </c>
    </row>
    <row r="74" spans="1:6" ht="12.75">
      <c r="A74" s="26" t="str">
        <f t="shared" si="2"/>
        <v>Partner H</v>
      </c>
      <c r="B74" s="100" t="str">
        <f>IF(HLOOKUP(A74,'1. Overview per partner'!$C$17:$AG$20,4,0)='1. Overview per partner'!$B$256," ",HLOOKUP(A74,'1. Overview per partner'!$C$17:$AG$20,4,0))</f>
        <v> </v>
      </c>
      <c r="C74" s="101">
        <f>IF(B74=" ",0,HLOOKUP(A74,'1. Overview per partner'!$C$17:$AG$32,14,0))</f>
        <v>0</v>
      </c>
      <c r="D74" s="101">
        <f>IF(B74=" ",0,HLOOKUP(A74,'1. Overview per partner'!$C$17:$AG$32,15,0))</f>
        <v>0</v>
      </c>
      <c r="E74" s="284">
        <f t="shared" si="3"/>
        <v>0</v>
      </c>
      <c r="F74" s="102">
        <f>IF(B74=" ",0,HLOOKUP(A74,'1. Overview per partner'!$C$17:$AG$32,16,0))</f>
        <v>0</v>
      </c>
    </row>
    <row r="75" spans="1:6" ht="12.75">
      <c r="A75" s="26" t="str">
        <f t="shared" si="2"/>
        <v>Partner I</v>
      </c>
      <c r="B75" s="100" t="str">
        <f>IF(HLOOKUP(A75,'1. Overview per partner'!$C$17:$AG$20,4,0)='1. Overview per partner'!$B$256," ",HLOOKUP(A75,'1. Overview per partner'!$C$17:$AG$20,4,0))</f>
        <v> </v>
      </c>
      <c r="C75" s="101">
        <f>IF(B75=" ",0,HLOOKUP(A75,'1. Overview per partner'!$C$17:$AG$32,14,0))</f>
        <v>0</v>
      </c>
      <c r="D75" s="101">
        <f>IF(B75=" ",0,HLOOKUP(A75,'1. Overview per partner'!$C$17:$AG$32,15,0))</f>
        <v>0</v>
      </c>
      <c r="E75" s="284">
        <f t="shared" si="3"/>
        <v>0</v>
      </c>
      <c r="F75" s="102">
        <f>IF(B75=" ",0,HLOOKUP(A75,'1. Overview per partner'!$C$17:$AG$32,16,0))</f>
        <v>0</v>
      </c>
    </row>
    <row r="76" spans="1:6" ht="12.75">
      <c r="A76" s="26" t="str">
        <f t="shared" si="2"/>
        <v>Partner J</v>
      </c>
      <c r="B76" s="100" t="str">
        <f>IF(HLOOKUP(A76,'1. Overview per partner'!$C$17:$AG$20,4,0)='1. Overview per partner'!$B$256," ",HLOOKUP(A76,'1. Overview per partner'!$C$17:$AG$20,4,0))</f>
        <v> </v>
      </c>
      <c r="C76" s="101">
        <f>IF(B76=" ",0,HLOOKUP(A76,'1. Overview per partner'!$C$17:$AG$32,14,0))</f>
        <v>0</v>
      </c>
      <c r="D76" s="101">
        <f>IF(B76=" ",0,HLOOKUP(A76,'1. Overview per partner'!$C$17:$AG$32,15,0))</f>
        <v>0</v>
      </c>
      <c r="E76" s="284">
        <f t="shared" si="3"/>
        <v>0</v>
      </c>
      <c r="F76" s="102">
        <f>IF(B76=" ",0,HLOOKUP(A76,'1. Overview per partner'!$C$17:$AG$32,16,0))</f>
        <v>0</v>
      </c>
    </row>
    <row r="77" spans="1:6" ht="12.75">
      <c r="A77" s="26" t="str">
        <f t="shared" si="2"/>
        <v>Partner K</v>
      </c>
      <c r="B77" s="100" t="str">
        <f>IF(HLOOKUP(A77,'1. Overview per partner'!$C$17:$AG$20,4,0)='1. Overview per partner'!$B$256," ",HLOOKUP(A77,'1. Overview per partner'!$C$17:$AG$20,4,0))</f>
        <v> </v>
      </c>
      <c r="C77" s="101">
        <f>IF(B77=" ",0,HLOOKUP(A77,'1. Overview per partner'!$C$17:$AG$32,14,0))</f>
        <v>0</v>
      </c>
      <c r="D77" s="101">
        <f>IF(B77=" ",0,HLOOKUP(A77,'1. Overview per partner'!$C$17:$AG$32,15,0))</f>
        <v>0</v>
      </c>
      <c r="E77" s="284">
        <f t="shared" si="3"/>
        <v>0</v>
      </c>
      <c r="F77" s="102">
        <f>IF(B77=" ",0,HLOOKUP(A77,'1. Overview per partner'!$C$17:$AG$32,16,0))</f>
        <v>0</v>
      </c>
    </row>
    <row r="78" spans="1:6" ht="12.75">
      <c r="A78" s="26" t="str">
        <f t="shared" si="2"/>
        <v>Partner L</v>
      </c>
      <c r="B78" s="100" t="str">
        <f>IF(HLOOKUP(A78,'1. Overview per partner'!$C$17:$AG$20,4,0)='1. Overview per partner'!$B$256," ",HLOOKUP(A78,'1. Overview per partner'!$C$17:$AG$20,4,0))</f>
        <v> </v>
      </c>
      <c r="C78" s="101">
        <f>IF(B78=" ",0,HLOOKUP(A78,'1. Overview per partner'!$C$17:$AG$32,14,0))</f>
        <v>0</v>
      </c>
      <c r="D78" s="101">
        <f>IF(B78=" ",0,HLOOKUP(A78,'1. Overview per partner'!$C$17:$AG$32,15,0))</f>
        <v>0</v>
      </c>
      <c r="E78" s="284">
        <f t="shared" si="3"/>
        <v>0</v>
      </c>
      <c r="F78" s="102">
        <f>IF(B78=" ",0,HLOOKUP(A78,'1. Overview per partner'!$C$17:$AG$32,16,0))</f>
        <v>0</v>
      </c>
    </row>
    <row r="79" spans="1:6" ht="12.75">
      <c r="A79" s="26" t="str">
        <f t="shared" si="2"/>
        <v>Partner M</v>
      </c>
      <c r="B79" s="100" t="str">
        <f>IF(HLOOKUP(A79,'1. Overview per partner'!$C$17:$AG$20,4,0)='1. Overview per partner'!$B$256," ",HLOOKUP(A79,'1. Overview per partner'!$C$17:$AG$20,4,0))</f>
        <v> </v>
      </c>
      <c r="C79" s="101">
        <f>IF(B79=" ",0,HLOOKUP(A79,'1. Overview per partner'!$C$17:$AG$32,14,0))</f>
        <v>0</v>
      </c>
      <c r="D79" s="101">
        <f>IF(B79=" ",0,HLOOKUP(A79,'1. Overview per partner'!$C$17:$AG$32,15,0))</f>
        <v>0</v>
      </c>
      <c r="E79" s="284">
        <f t="shared" si="3"/>
        <v>0</v>
      </c>
      <c r="F79" s="102">
        <f>IF(B79=" ",0,HLOOKUP(A79,'1. Overview per partner'!$C$17:$AG$32,16,0))</f>
        <v>0</v>
      </c>
    </row>
    <row r="80" spans="1:6" ht="12.75">
      <c r="A80" s="26" t="str">
        <f t="shared" si="2"/>
        <v>Partner N</v>
      </c>
      <c r="B80" s="100" t="str">
        <f>IF(HLOOKUP(A80,'1. Overview per partner'!$C$17:$AG$20,4,0)='1. Overview per partner'!$B$256," ",HLOOKUP(A80,'1. Overview per partner'!$C$17:$AG$20,4,0))</f>
        <v> </v>
      </c>
      <c r="C80" s="101">
        <f>IF(B80=" ",0,HLOOKUP(A80,'1. Overview per partner'!$C$17:$AG$32,14,0))</f>
        <v>0</v>
      </c>
      <c r="D80" s="101">
        <f>IF(B80=" ",0,HLOOKUP(A80,'1. Overview per partner'!$C$17:$AG$32,15,0))</f>
        <v>0</v>
      </c>
      <c r="E80" s="284">
        <f t="shared" si="3"/>
        <v>0</v>
      </c>
      <c r="F80" s="102">
        <f>IF(B80=" ",0,HLOOKUP(A80,'1. Overview per partner'!$C$17:$AG$32,16,0))</f>
        <v>0</v>
      </c>
    </row>
    <row r="81" spans="1:6" ht="13.5" thickBot="1">
      <c r="A81" s="26" t="str">
        <f t="shared" si="2"/>
        <v>Partner O</v>
      </c>
      <c r="B81" s="100" t="str">
        <f>IF(HLOOKUP(A81,'1. Overview per partner'!$C$17:$AG$20,4,0)='1. Overview per partner'!$B$256," ",HLOOKUP(A81,'1. Overview per partner'!$C$17:$AG$20,4,0))</f>
        <v> </v>
      </c>
      <c r="C81" s="101">
        <f>IF(B81=" ",0,HLOOKUP(A81,'1. Overview per partner'!$C$17:$AG$32,14,0))</f>
        <v>0</v>
      </c>
      <c r="D81" s="101">
        <f>IF(B81=" ",0,HLOOKUP(A81,'1. Overview per partner'!$C$17:$AG$32,15,0))</f>
        <v>0</v>
      </c>
      <c r="E81" s="284">
        <f aca="true" t="shared" si="4" ref="E81:E97">IF(ISERROR((D81+C81)/B42),0,(D81+C81)/B42)</f>
        <v>0</v>
      </c>
      <c r="F81" s="102">
        <f>IF(B81=" ",0,HLOOKUP(A81,'1. Overview per partner'!$C$17:$AG$32,16,0))</f>
        <v>0</v>
      </c>
    </row>
    <row r="82" spans="1:6" ht="12.75" hidden="1" outlineLevel="1">
      <c r="A82" s="26" t="str">
        <f t="shared" si="2"/>
        <v>Partner P</v>
      </c>
      <c r="B82" s="100" t="str">
        <f>IF(HLOOKUP(A82,'1. Overview per partner'!$C$17:$AG$20,4,0)='1. Overview per partner'!$B$256," ",HLOOKUP(A82,'1. Overview per partner'!$C$17:$AG$20,4,0))</f>
        <v> </v>
      </c>
      <c r="C82" s="101">
        <f>IF(B82=" ",0,HLOOKUP(A82,'1. Overview per partner'!$C$17:$AG$32,14,0))</f>
        <v>0</v>
      </c>
      <c r="D82" s="101">
        <f>IF(B82=" ",0,HLOOKUP(A82,'1. Overview per partner'!$C$17:$AG$32,15,0))</f>
        <v>0</v>
      </c>
      <c r="E82" s="284">
        <f t="shared" si="4"/>
        <v>0</v>
      </c>
      <c r="F82" s="102">
        <f>IF(B82=" ",0,HLOOKUP(A82,'1. Overview per partner'!$C$17:$AG$32,16,0))</f>
        <v>0</v>
      </c>
    </row>
    <row r="83" spans="1:6" ht="12.75" hidden="1" outlineLevel="1">
      <c r="A83" s="26" t="str">
        <f t="shared" si="2"/>
        <v>Partner Q</v>
      </c>
      <c r="B83" s="100" t="str">
        <f>IF(HLOOKUP(A83,'1. Overview per partner'!$C$17:$AG$20,4,0)='1. Overview per partner'!$B$256," ",HLOOKUP(A83,'1. Overview per partner'!$C$17:$AG$20,4,0))</f>
        <v> </v>
      </c>
      <c r="C83" s="101">
        <f>IF(B83=" ",0,HLOOKUP(A83,'1. Overview per partner'!$C$17:$AG$32,14,0))</f>
        <v>0</v>
      </c>
      <c r="D83" s="101">
        <f>IF(B83=" ",0,HLOOKUP(A83,'1. Overview per partner'!$C$17:$AG$32,15,0))</f>
        <v>0</v>
      </c>
      <c r="E83" s="284">
        <f t="shared" si="4"/>
        <v>0</v>
      </c>
      <c r="F83" s="102">
        <f>IF(B83=" ",0,HLOOKUP(A83,'1. Overview per partner'!$C$17:$AG$32,16,0))</f>
        <v>0</v>
      </c>
    </row>
    <row r="84" spans="1:6" ht="12.75" hidden="1" outlineLevel="1">
      <c r="A84" s="26" t="str">
        <f t="shared" si="2"/>
        <v>Partner R</v>
      </c>
      <c r="B84" s="100" t="str">
        <f>IF(HLOOKUP(A84,'1. Overview per partner'!$C$17:$AG$20,4,0)='1. Overview per partner'!$B$256," ",HLOOKUP(A84,'1. Overview per partner'!$C$17:$AG$20,4,0))</f>
        <v> </v>
      </c>
      <c r="C84" s="101">
        <f>IF(B84=" ",0,HLOOKUP(A84,'1. Overview per partner'!$C$17:$AG$32,14,0))</f>
        <v>0</v>
      </c>
      <c r="D84" s="101">
        <f>IF(B84=" ",0,HLOOKUP(A84,'1. Overview per partner'!$C$17:$AG$32,15,0))</f>
        <v>0</v>
      </c>
      <c r="E84" s="284">
        <f t="shared" si="4"/>
        <v>0</v>
      </c>
      <c r="F84" s="102">
        <f>IF(B84=" ",0,HLOOKUP(A84,'1. Overview per partner'!$C$17:$AG$32,16,0))</f>
        <v>0</v>
      </c>
    </row>
    <row r="85" spans="1:6" ht="12.75" hidden="1" outlineLevel="1">
      <c r="A85" s="26" t="str">
        <f aca="true" t="shared" si="5" ref="A85:A97">A46</f>
        <v>Partner S</v>
      </c>
      <c r="B85" s="100" t="str">
        <f>IF(HLOOKUP(A85,'1. Overview per partner'!$C$17:$AG$20,4,0)='1. Overview per partner'!$B$256," ",HLOOKUP(A85,'1. Overview per partner'!$C$17:$AG$20,4,0))</f>
        <v> </v>
      </c>
      <c r="C85" s="101">
        <f>IF(B85=" ",0,HLOOKUP(A85,'1. Overview per partner'!$C$17:$AG$32,14,0))</f>
        <v>0</v>
      </c>
      <c r="D85" s="101">
        <f>IF(B85=" ",0,HLOOKUP(A85,'1. Overview per partner'!$C$17:$AG$32,15,0))</f>
        <v>0</v>
      </c>
      <c r="E85" s="284">
        <f t="shared" si="4"/>
        <v>0</v>
      </c>
      <c r="F85" s="102">
        <f>IF(B85=" ",0,HLOOKUP(A85,'1. Overview per partner'!$C$17:$AG$32,16,0))</f>
        <v>0</v>
      </c>
    </row>
    <row r="86" spans="1:6" ht="12.75" hidden="1" outlineLevel="1">
      <c r="A86" s="26" t="str">
        <f t="shared" si="5"/>
        <v>Partner T</v>
      </c>
      <c r="B86" s="100" t="str">
        <f>IF(HLOOKUP(A86,'1. Overview per partner'!$C$17:$AG$20,4,0)='1. Overview per partner'!$B$256," ",HLOOKUP(A86,'1. Overview per partner'!$C$17:$AG$20,4,0))</f>
        <v> </v>
      </c>
      <c r="C86" s="101">
        <f>IF(B86=" ",0,HLOOKUP(A86,'1. Overview per partner'!$C$17:$AG$32,14,0))</f>
        <v>0</v>
      </c>
      <c r="D86" s="101">
        <f>IF(B86=" ",0,HLOOKUP(A86,'1. Overview per partner'!$C$17:$AG$32,15,0))</f>
        <v>0</v>
      </c>
      <c r="E86" s="284">
        <f t="shared" si="4"/>
        <v>0</v>
      </c>
      <c r="F86" s="102">
        <f>IF(B86=" ",0,HLOOKUP(A86,'1. Overview per partner'!$C$17:$AG$32,16,0))</f>
        <v>0</v>
      </c>
    </row>
    <row r="87" spans="1:6" ht="12.75" hidden="1" outlineLevel="1">
      <c r="A87" s="26" t="str">
        <f t="shared" si="5"/>
        <v>Partner U</v>
      </c>
      <c r="B87" s="100" t="str">
        <f>IF(HLOOKUP(A87,'1. Overview per partner'!$C$17:$AG$20,4,0)='1. Overview per partner'!$B$256," ",HLOOKUP(A87,'1. Overview per partner'!$C$17:$AG$20,4,0))</f>
        <v> </v>
      </c>
      <c r="C87" s="101">
        <f>IF(B87=" ",0,HLOOKUP(A87,'1. Overview per partner'!$C$17:$AG$32,14,0))</f>
        <v>0</v>
      </c>
      <c r="D87" s="101">
        <f>IF(B87=" ",0,HLOOKUP(A87,'1. Overview per partner'!$C$17:$AG$32,15,0))</f>
        <v>0</v>
      </c>
      <c r="E87" s="284">
        <f t="shared" si="4"/>
        <v>0</v>
      </c>
      <c r="F87" s="102">
        <f>IF(B87=" ",0,HLOOKUP(A87,'1. Overview per partner'!$C$17:$AG$32,16,0))</f>
        <v>0</v>
      </c>
    </row>
    <row r="88" spans="1:6" ht="12.75" hidden="1" outlineLevel="1">
      <c r="A88" s="26" t="str">
        <f t="shared" si="5"/>
        <v>Partner V</v>
      </c>
      <c r="B88" s="100" t="str">
        <f>IF(HLOOKUP(A88,'1. Overview per partner'!$C$17:$AG$20,4,0)='1. Overview per partner'!$B$256," ",HLOOKUP(A88,'1. Overview per partner'!$C$17:$AG$20,4,0))</f>
        <v> </v>
      </c>
      <c r="C88" s="101">
        <f>IF(B88=" ",0,HLOOKUP(A88,'1. Overview per partner'!$C$17:$AG$32,14,0))</f>
        <v>0</v>
      </c>
      <c r="D88" s="101">
        <f>IF(B88=" ",0,HLOOKUP(A88,'1. Overview per partner'!$C$17:$AG$32,15,0))</f>
        <v>0</v>
      </c>
      <c r="E88" s="284">
        <f t="shared" si="4"/>
        <v>0</v>
      </c>
      <c r="F88" s="102">
        <f>IF(B88=" ",0,HLOOKUP(A88,'1. Overview per partner'!$C$17:$AG$32,16,0))</f>
        <v>0</v>
      </c>
    </row>
    <row r="89" spans="1:6" ht="12.75" hidden="1" outlineLevel="1">
      <c r="A89" s="26" t="str">
        <f t="shared" si="5"/>
        <v>Partner W</v>
      </c>
      <c r="B89" s="100" t="str">
        <f>IF(HLOOKUP(A89,'1. Overview per partner'!$C$17:$AG$20,4,0)='1. Overview per partner'!$B$256," ",HLOOKUP(A89,'1. Overview per partner'!$C$17:$AG$20,4,0))</f>
        <v> </v>
      </c>
      <c r="C89" s="101">
        <f>IF(B89=" ",0,HLOOKUP(A89,'1. Overview per partner'!$C$17:$AG$32,14,0))</f>
        <v>0</v>
      </c>
      <c r="D89" s="101">
        <f>IF(B89=" ",0,HLOOKUP(A89,'1. Overview per partner'!$C$17:$AG$32,15,0))</f>
        <v>0</v>
      </c>
      <c r="E89" s="284">
        <f t="shared" si="4"/>
        <v>0</v>
      </c>
      <c r="F89" s="102">
        <f>IF(B89=" ",0,HLOOKUP(A89,'1. Overview per partner'!$C$17:$AG$32,16,0))</f>
        <v>0</v>
      </c>
    </row>
    <row r="90" spans="1:6" ht="12.75" hidden="1" outlineLevel="1">
      <c r="A90" s="26" t="str">
        <f t="shared" si="5"/>
        <v>Partner X</v>
      </c>
      <c r="B90" s="100" t="str">
        <f>IF(HLOOKUP(A90,'1. Overview per partner'!$C$17:$AG$20,4,0)='1. Overview per partner'!$B$256," ",HLOOKUP(A90,'1. Overview per partner'!$C$17:$AG$20,4,0))</f>
        <v> </v>
      </c>
      <c r="C90" s="101">
        <f>IF(B90=" ",0,HLOOKUP(A90,'1. Overview per partner'!$C$17:$AG$32,14,0))</f>
        <v>0</v>
      </c>
      <c r="D90" s="101">
        <f>IF(B90=" ",0,HLOOKUP(A90,'1. Overview per partner'!$C$17:$AG$32,15,0))</f>
        <v>0</v>
      </c>
      <c r="E90" s="284">
        <f t="shared" si="4"/>
        <v>0</v>
      </c>
      <c r="F90" s="102">
        <f>IF(B90=" ",0,HLOOKUP(A90,'1. Overview per partner'!$C$17:$AG$32,16,0))</f>
        <v>0</v>
      </c>
    </row>
    <row r="91" spans="1:6" ht="12.75" hidden="1" outlineLevel="1">
      <c r="A91" s="26" t="str">
        <f t="shared" si="5"/>
        <v>Partner Y</v>
      </c>
      <c r="B91" s="100" t="str">
        <f>IF(HLOOKUP(A91,'1. Overview per partner'!$C$17:$AG$20,4,0)='1. Overview per partner'!$B$256," ",HLOOKUP(A91,'1. Overview per partner'!$C$17:$AG$20,4,0))</f>
        <v> </v>
      </c>
      <c r="C91" s="101">
        <f>IF(B91=" ",0,HLOOKUP(A91,'1. Overview per partner'!$C$17:$AG$32,14,0))</f>
        <v>0</v>
      </c>
      <c r="D91" s="101">
        <f>IF(B91=" ",0,HLOOKUP(A91,'1. Overview per partner'!$C$17:$AG$32,15,0))</f>
        <v>0</v>
      </c>
      <c r="E91" s="284">
        <f t="shared" si="4"/>
        <v>0</v>
      </c>
      <c r="F91" s="102">
        <f>IF(B91=" ",0,HLOOKUP(A91,'1. Overview per partner'!$C$17:$AG$32,16,0))</f>
        <v>0</v>
      </c>
    </row>
    <row r="92" spans="1:6" ht="12.75" hidden="1" outlineLevel="1">
      <c r="A92" s="26" t="str">
        <f t="shared" si="5"/>
        <v>Partner Z</v>
      </c>
      <c r="B92" s="100" t="str">
        <f>IF(HLOOKUP(A92,'1. Overview per partner'!$C$17:$AG$20,4,0)='1. Overview per partner'!$B$256," ",HLOOKUP(A92,'1. Overview per partner'!$C$17:$AG$20,4,0))</f>
        <v> </v>
      </c>
      <c r="C92" s="101">
        <f>IF(B92=" ",0,HLOOKUP(A92,'1. Overview per partner'!$C$17:$AG$32,14,0))</f>
        <v>0</v>
      </c>
      <c r="D92" s="101">
        <f>IF(B92=" ",0,HLOOKUP(A92,'1. Overview per partner'!$C$17:$AG$32,15,0))</f>
        <v>0</v>
      </c>
      <c r="E92" s="284">
        <f t="shared" si="4"/>
        <v>0</v>
      </c>
      <c r="F92" s="102">
        <f>IF(B92=" ",0,HLOOKUP(A92,'1. Overview per partner'!$C$17:$AG$32,16,0))</f>
        <v>0</v>
      </c>
    </row>
    <row r="93" spans="1:6" ht="12.75" hidden="1" outlineLevel="1">
      <c r="A93" s="26" t="str">
        <f t="shared" si="5"/>
        <v>Partner AA</v>
      </c>
      <c r="B93" s="100" t="str">
        <f>IF(HLOOKUP(A93,'1. Overview per partner'!$C$17:$AG$20,4,0)='1. Overview per partner'!$B$256," ",HLOOKUP(A93,'1. Overview per partner'!$C$17:$AG$20,4,0))</f>
        <v> </v>
      </c>
      <c r="C93" s="101">
        <f>IF(B93=" ",0,HLOOKUP(A93,'1. Overview per partner'!$C$17:$AG$32,14,0))</f>
        <v>0</v>
      </c>
      <c r="D93" s="101">
        <f>IF(B93=" ",0,HLOOKUP(A93,'1. Overview per partner'!$C$17:$AG$32,15,0))</f>
        <v>0</v>
      </c>
      <c r="E93" s="284">
        <f t="shared" si="4"/>
        <v>0</v>
      </c>
      <c r="F93" s="102">
        <f>IF(B93=" ",0,HLOOKUP(A93,'1. Overview per partner'!$C$17:$AG$32,16,0))</f>
        <v>0</v>
      </c>
    </row>
    <row r="94" spans="1:6" ht="12.75" hidden="1" outlineLevel="1">
      <c r="A94" s="26" t="str">
        <f t="shared" si="5"/>
        <v>Partner AB</v>
      </c>
      <c r="B94" s="100" t="str">
        <f>IF(HLOOKUP(A94,'1. Overview per partner'!$C$17:$AG$20,4,0)='1. Overview per partner'!$B$256," ",HLOOKUP(A94,'1. Overview per partner'!$C$17:$AG$20,4,0))</f>
        <v> </v>
      </c>
      <c r="C94" s="101">
        <f>IF(B94=" ",0,HLOOKUP(A94,'1. Overview per partner'!$C$17:$AG$32,14,0))</f>
        <v>0</v>
      </c>
      <c r="D94" s="101">
        <f>IF(B94=" ",0,HLOOKUP(A94,'1. Overview per partner'!$C$17:$AG$32,15,0))</f>
        <v>0</v>
      </c>
      <c r="E94" s="284">
        <f t="shared" si="4"/>
        <v>0</v>
      </c>
      <c r="F94" s="102">
        <f>IF(B94=" ",0,HLOOKUP(A94,'1. Overview per partner'!$C$17:$AG$32,16,0))</f>
        <v>0</v>
      </c>
    </row>
    <row r="95" spans="1:6" ht="12.75" hidden="1" outlineLevel="1">
      <c r="A95" s="26" t="str">
        <f t="shared" si="5"/>
        <v>Partner AC</v>
      </c>
      <c r="B95" s="100" t="str">
        <f>IF(HLOOKUP(A95,'1. Overview per partner'!$C$17:$AG$20,4,0)='1. Overview per partner'!$B$256," ",HLOOKUP(A95,'1. Overview per partner'!$C$17:$AG$20,4,0))</f>
        <v> </v>
      </c>
      <c r="C95" s="101">
        <f>IF(B95=" ",0,HLOOKUP(A95,'1. Overview per partner'!$C$17:$AG$32,14,0))</f>
        <v>0</v>
      </c>
      <c r="D95" s="101">
        <f>IF(B95=" ",0,HLOOKUP(A95,'1. Overview per partner'!$C$17:$AG$32,15,0))</f>
        <v>0</v>
      </c>
      <c r="E95" s="284">
        <f t="shared" si="4"/>
        <v>0</v>
      </c>
      <c r="F95" s="102">
        <f>IF(B95=" ",0,HLOOKUP(A95,'1. Overview per partner'!$C$17:$AG$32,16,0))</f>
        <v>0</v>
      </c>
    </row>
    <row r="96" spans="1:6" ht="12.75" hidden="1" outlineLevel="1">
      <c r="A96" s="26" t="str">
        <f t="shared" si="5"/>
        <v>Partner AD</v>
      </c>
      <c r="B96" s="100" t="str">
        <f>IF(HLOOKUP(A96,'1. Overview per partner'!$C$17:$AG$20,4,0)='1. Overview per partner'!$B$256," ",HLOOKUP(A96,'1. Overview per partner'!$C$17:$AG$20,4,0))</f>
        <v> </v>
      </c>
      <c r="C96" s="101">
        <f>IF(B96=" ",0,HLOOKUP(A96,'1. Overview per partner'!$C$17:$AG$32,14,0))</f>
        <v>0</v>
      </c>
      <c r="D96" s="101">
        <f>IF(B96=" ",0,HLOOKUP(A96,'1. Overview per partner'!$C$17:$AG$32,15,0))</f>
        <v>0</v>
      </c>
      <c r="E96" s="284">
        <f t="shared" si="4"/>
        <v>0</v>
      </c>
      <c r="F96" s="102">
        <f>IF(B96=" ",0,HLOOKUP(A96,'1. Overview per partner'!$C$17:$AG$32,16,0))</f>
        <v>0</v>
      </c>
    </row>
    <row r="97" spans="1:6" ht="13.5" hidden="1" outlineLevel="1" thickBot="1">
      <c r="A97" s="26" t="str">
        <f t="shared" si="5"/>
        <v>Partner AE</v>
      </c>
      <c r="B97" s="100" t="str">
        <f>IF(HLOOKUP(A97,'1. Overview per partner'!$C$17:$AG$20,4,0)='1. Overview per partner'!$B$256," ",HLOOKUP(A97,'1. Overview per partner'!$C$17:$AG$20,4,0))</f>
        <v> </v>
      </c>
      <c r="C97" s="101">
        <f>IF(B97=" ",0,HLOOKUP(A97,'1. Overview per partner'!$C$17:$AG$32,14,0))</f>
        <v>0</v>
      </c>
      <c r="D97" s="139">
        <f>IF(B97=" ",0,HLOOKUP(A97,'1. Overview per partner'!$C$17:$AG$32,15,0))</f>
        <v>0</v>
      </c>
      <c r="E97" s="285">
        <f t="shared" si="4"/>
        <v>0</v>
      </c>
      <c r="F97" s="140">
        <f>IF(B97=" ",0,HLOOKUP(A97,'1. Overview per partner'!$C$17:$AG$32,16,0))</f>
        <v>0</v>
      </c>
    </row>
    <row r="98" spans="1:6" ht="13.5" collapsed="1" thickBot="1">
      <c r="A98" s="355" t="s">
        <v>138</v>
      </c>
      <c r="B98" s="356"/>
      <c r="C98" s="39">
        <f>SUM(C67:C97)</f>
        <v>0</v>
      </c>
      <c r="D98" s="39">
        <f>SUM(D67:D97)</f>
        <v>0</v>
      </c>
      <c r="E98" s="80">
        <f>IF(ISERROR((D98+C98)/B59),0,(D98+C98)/B59)</f>
        <v>0</v>
      </c>
      <c r="F98" s="39">
        <f>SUM(F67:F97)</f>
        <v>0</v>
      </c>
    </row>
    <row r="100" ht="14.25" customHeight="1" thickBot="1">
      <c r="D100" s="27"/>
    </row>
    <row r="101" spans="1:6" ht="13.5" thickBot="1">
      <c r="A101" s="343" t="s">
        <v>139</v>
      </c>
      <c r="B101" s="344"/>
      <c r="C101" s="344"/>
      <c r="D101" s="344"/>
      <c r="E101" s="344"/>
      <c r="F101" s="345"/>
    </row>
    <row r="102" spans="1:12" ht="13.5" customHeight="1" thickBot="1">
      <c r="A102" s="67"/>
      <c r="B102" s="126"/>
      <c r="C102" s="123" t="s">
        <v>140</v>
      </c>
      <c r="D102" s="352" t="s">
        <v>141</v>
      </c>
      <c r="E102" s="353"/>
      <c r="F102" s="354"/>
      <c r="G102" s="66"/>
      <c r="H102" s="66"/>
      <c r="I102" s="66"/>
      <c r="J102" s="66"/>
      <c r="K102" s="66"/>
      <c r="L102" s="66"/>
    </row>
    <row r="103" spans="1:6" ht="12.75" customHeight="1" thickBot="1">
      <c r="A103" s="10" t="s">
        <v>122</v>
      </c>
      <c r="B103" s="127"/>
      <c r="C103" s="124">
        <f>B24</f>
        <v>0</v>
      </c>
      <c r="D103" s="237"/>
      <c r="E103" s="238"/>
      <c r="F103" s="239"/>
    </row>
    <row r="104" spans="1:6" ht="12.75" customHeight="1" thickBot="1">
      <c r="A104" s="13" t="s">
        <v>132</v>
      </c>
      <c r="B104" s="126"/>
      <c r="C104" s="69">
        <f>C98</f>
        <v>0</v>
      </c>
      <c r="D104" s="330" t="str">
        <f>IF(ISERROR(C104/C103)," ",C104/C103)</f>
        <v> </v>
      </c>
      <c r="E104" s="331"/>
      <c r="F104" s="332"/>
    </row>
    <row r="105" spans="1:6" ht="12.75" customHeight="1" thickBot="1">
      <c r="A105" s="13" t="s">
        <v>133</v>
      </c>
      <c r="B105" s="126"/>
      <c r="C105" s="69">
        <f>D98</f>
        <v>0</v>
      </c>
      <c r="D105" s="330" t="str">
        <f>IF(ISERROR(C105/C103)," ",C105/C103)</f>
        <v> </v>
      </c>
      <c r="E105" s="331"/>
      <c r="F105" s="332"/>
    </row>
    <row r="106" spans="1:6" ht="12.75" customHeight="1">
      <c r="A106" s="240" t="s">
        <v>142</v>
      </c>
      <c r="B106" s="128"/>
      <c r="C106" s="280"/>
      <c r="D106" s="271">
        <f>IF(ISERROR(C106/$C$105),0,C106/$C$105)</f>
        <v>0</v>
      </c>
      <c r="E106" s="273"/>
      <c r="F106" s="274"/>
    </row>
    <row r="107" spans="1:6" ht="12.75" customHeight="1">
      <c r="A107" s="241" t="s">
        <v>143</v>
      </c>
      <c r="B107" s="128"/>
      <c r="C107" s="281"/>
      <c r="D107" s="279">
        <f aca="true" t="shared" si="6" ref="D107:D114">IF(ISERROR(C107/$C$105),0,C107/$C$105)</f>
        <v>0</v>
      </c>
      <c r="E107" s="275"/>
      <c r="F107" s="276"/>
    </row>
    <row r="108" spans="1:6" ht="12.75" customHeight="1">
      <c r="A108" s="241" t="s">
        <v>144</v>
      </c>
      <c r="B108" s="128"/>
      <c r="C108" s="281"/>
      <c r="D108" s="279">
        <f t="shared" si="6"/>
        <v>0</v>
      </c>
      <c r="E108" s="275"/>
      <c r="F108" s="276"/>
    </row>
    <row r="109" spans="1:6" ht="12.75" customHeight="1">
      <c r="A109" s="241" t="s">
        <v>145</v>
      </c>
      <c r="B109" s="128"/>
      <c r="C109" s="281"/>
      <c r="D109" s="279">
        <f t="shared" si="6"/>
        <v>0</v>
      </c>
      <c r="E109" s="275"/>
      <c r="F109" s="276"/>
    </row>
    <row r="110" spans="1:6" ht="12.75" customHeight="1">
      <c r="A110" s="241" t="s">
        <v>146</v>
      </c>
      <c r="B110" s="128"/>
      <c r="C110" s="281"/>
      <c r="D110" s="279">
        <f t="shared" si="6"/>
        <v>0</v>
      </c>
      <c r="E110" s="275"/>
      <c r="F110" s="276"/>
    </row>
    <row r="111" spans="1:6" ht="12.75" customHeight="1">
      <c r="A111" s="241" t="s">
        <v>147</v>
      </c>
      <c r="B111" s="128"/>
      <c r="C111" s="281"/>
      <c r="D111" s="279">
        <f t="shared" si="6"/>
        <v>0</v>
      </c>
      <c r="E111" s="275"/>
      <c r="F111" s="276"/>
    </row>
    <row r="112" spans="1:6" ht="12.75" customHeight="1">
      <c r="A112" s="241" t="s">
        <v>148</v>
      </c>
      <c r="B112" s="128"/>
      <c r="C112" s="281"/>
      <c r="D112" s="279">
        <f t="shared" si="6"/>
        <v>0</v>
      </c>
      <c r="E112" s="275"/>
      <c r="F112" s="276"/>
    </row>
    <row r="113" spans="1:6" ht="12.75" customHeight="1">
      <c r="A113" s="241" t="s">
        <v>149</v>
      </c>
      <c r="B113" s="128"/>
      <c r="C113" s="281"/>
      <c r="D113" s="279">
        <f t="shared" si="6"/>
        <v>0</v>
      </c>
      <c r="E113" s="275"/>
      <c r="F113" s="276"/>
    </row>
    <row r="114" spans="1:6" ht="12.75" customHeight="1" thickBot="1">
      <c r="A114" s="242" t="s">
        <v>150</v>
      </c>
      <c r="B114" s="127"/>
      <c r="C114" s="282"/>
      <c r="D114" s="272">
        <f t="shared" si="6"/>
        <v>0</v>
      </c>
      <c r="E114" s="277"/>
      <c r="F114" s="278"/>
    </row>
    <row r="115" spans="1:6" ht="12.75" customHeight="1" thickBot="1">
      <c r="A115" s="13" t="s">
        <v>151</v>
      </c>
      <c r="B115" s="126"/>
      <c r="C115" s="125">
        <f>C105+C104</f>
        <v>0</v>
      </c>
      <c r="D115" s="330">
        <f>IF(ISERROR(C115/$C$103),0,(C115/$C$103))</f>
        <v>0</v>
      </c>
      <c r="E115" s="331"/>
      <c r="F115" s="332"/>
    </row>
    <row r="116" spans="1:6" ht="12.75" customHeight="1" thickBot="1">
      <c r="A116" s="13" t="s">
        <v>152</v>
      </c>
      <c r="B116" s="126"/>
      <c r="C116" s="246">
        <f>SUM(C117:C118)</f>
        <v>0</v>
      </c>
      <c r="D116" s="330">
        <f>IF(ISERROR(C116/$C$103),0,(C116/$C$103))</f>
        <v>0</v>
      </c>
      <c r="E116" s="331"/>
      <c r="F116" s="332"/>
    </row>
    <row r="117" spans="1:6" ht="12.75" customHeight="1">
      <c r="A117" s="333" t="s">
        <v>18</v>
      </c>
      <c r="B117" s="334"/>
      <c r="C117" s="247">
        <f aca="true" t="array" ref="C117">'1. Overview per partner'!B33-'2. Overview Costs &amp; Financing'!C120-SUM(IF('1. Overview per partner'!C20:BR20='1. Overview per partner'!B256,'1. Overview per partner'!C33:BR33,0))</f>
        <v>0</v>
      </c>
      <c r="D117" s="337">
        <f>IF(ISERROR(C117/$C$116),0,CONCATENATE(ROUND(C117/$C$116*100,2)," % Cash-Quote SP"))</f>
        <v>0</v>
      </c>
      <c r="E117" s="338"/>
      <c r="F117" s="339"/>
    </row>
    <row r="118" spans="1:6" ht="12.75" customHeight="1" thickBot="1">
      <c r="A118" s="335" t="s">
        <v>92</v>
      </c>
      <c r="B118" s="336"/>
      <c r="C118" s="129">
        <f aca="true" t="array" ref="C118">'1. Overview per partner'!B34-'2. Overview Costs &amp; Financing'!C121-SUM(IF('1. Overview per partner'!C20:BR20='1. Overview per partner'!B256,'1. Overview per partner'!C34:BR34,0))</f>
        <v>0</v>
      </c>
      <c r="D118" s="340">
        <f>IF(ISERROR(C118/$C$116),0,CONCATENATE(ROUND(C118/$C$116*100,2)," % In-Kind-Quote SP"))</f>
        <v>0</v>
      </c>
      <c r="E118" s="341"/>
      <c r="F118" s="342"/>
    </row>
    <row r="119" spans="1:6" ht="12.75" customHeight="1" thickBot="1">
      <c r="A119" s="13" t="s">
        <v>153</v>
      </c>
      <c r="B119" s="126"/>
      <c r="C119" s="125">
        <f>SUM(C120:C121)</f>
        <v>0</v>
      </c>
      <c r="D119" s="330">
        <f>IF(ISERROR(C119/C103),0,C119/C103)</f>
        <v>0</v>
      </c>
      <c r="E119" s="331"/>
      <c r="F119" s="332"/>
    </row>
    <row r="120" spans="1:6" ht="12.75" customHeight="1">
      <c r="A120" s="333" t="s">
        <v>18</v>
      </c>
      <c r="B120" s="334"/>
      <c r="C120" s="247">
        <f aca="true" t="array" ref="C120">SUM(IF('1. Overview per partner'!$C$20:$BR$20='1. Overview per partner'!B257,'1. Overview per partner'!C33:BR33,IF('1. Overview per partner'!$C$20:$BR$20='1. Overview per partner'!B258,'1. Overview per partner'!C33:BR33,IF('1. Overview per partner'!$C$20:$BR$20='1. Overview per partner'!B259,'1. Overview per partner'!C33:BR33,0))))</f>
        <v>0</v>
      </c>
      <c r="D120" s="337">
        <f>IF(ISERROR(C120/C119),0,CONCATENATE(ROUND(C120/$C$119*100,2)," % Cash-Quote CP"))</f>
        <v>0</v>
      </c>
      <c r="E120" s="338"/>
      <c r="F120" s="339"/>
    </row>
    <row r="121" spans="1:6" ht="12.75" customHeight="1" thickBot="1">
      <c r="A121" s="335" t="s">
        <v>92</v>
      </c>
      <c r="B121" s="336"/>
      <c r="C121" s="129">
        <f aca="true" t="array" ref="C121">SUM(IF('1. Overview per partner'!$C$20:$BR$20='1. Overview per partner'!B257,'1. Overview per partner'!C34:BR34,IF('1. Overview per partner'!$C$20:$BR$20='1. Overview per partner'!B258,'1. Overview per partner'!C34:BR34,IF('1. Overview per partner'!$C$20:$BR$20='1. Overview per partner'!B259,'1. Overview per partner'!C34:BR34,0))))</f>
        <v>0</v>
      </c>
      <c r="D121" s="340">
        <f>IF(ISERROR(C121/C119),0,CONCATENATE(ROUND(C121/$C$119*100,2)," % In-Kind-Quote CP"))</f>
        <v>0</v>
      </c>
      <c r="E121" s="341"/>
      <c r="F121" s="342"/>
    </row>
    <row r="122" spans="1:6" ht="12.75" customHeight="1" thickBot="1">
      <c r="A122" s="268" t="s">
        <v>154</v>
      </c>
      <c r="B122" s="269"/>
      <c r="C122" s="270">
        <f>C119+C116+C115</f>
        <v>0</v>
      </c>
      <c r="D122" s="330">
        <f>D119+D116+D115</f>
        <v>0</v>
      </c>
      <c r="E122" s="331"/>
      <c r="F122" s="332"/>
    </row>
    <row r="123" spans="1:6" ht="13.5" customHeight="1" thickBot="1">
      <c r="A123" s="234" t="s">
        <v>155</v>
      </c>
      <c r="B123" s="235"/>
      <c r="C123" s="236">
        <f>C103-C115-C119-C116</f>
        <v>0</v>
      </c>
      <c r="D123" s="327"/>
      <c r="E123" s="328"/>
      <c r="F123" s="329"/>
    </row>
    <row r="124" spans="2:3" ht="12.75">
      <c r="B124" s="35"/>
      <c r="C124" s="66"/>
    </row>
    <row r="125" ht="12.75">
      <c r="C125" s="66"/>
    </row>
    <row r="126" ht="12.75">
      <c r="C126" s="66"/>
    </row>
    <row r="127" ht="12.75">
      <c r="C127" s="66"/>
    </row>
    <row r="128" ht="12.75">
      <c r="C128" s="66"/>
    </row>
  </sheetData>
  <sheetProtection/>
  <mergeCells count="29">
    <mergeCell ref="A101:F101"/>
    <mergeCell ref="D102:F102"/>
    <mergeCell ref="A16:C16"/>
    <mergeCell ref="A98:B98"/>
    <mergeCell ref="A3:F6"/>
    <mergeCell ref="A65:F65"/>
    <mergeCell ref="H26:M26"/>
    <mergeCell ref="A10:C10"/>
    <mergeCell ref="A26:C26"/>
    <mergeCell ref="A8:C8"/>
    <mergeCell ref="A9:C9"/>
    <mergeCell ref="D8:F8"/>
    <mergeCell ref="D9:F9"/>
    <mergeCell ref="A12:S12"/>
    <mergeCell ref="D121:F121"/>
    <mergeCell ref="D104:F104"/>
    <mergeCell ref="D105:F105"/>
    <mergeCell ref="D115:F115"/>
    <mergeCell ref="D116:F116"/>
    <mergeCell ref="D123:F123"/>
    <mergeCell ref="D122:F122"/>
    <mergeCell ref="A117:B117"/>
    <mergeCell ref="A118:B118"/>
    <mergeCell ref="A120:B120"/>
    <mergeCell ref="A121:B121"/>
    <mergeCell ref="D119:F119"/>
    <mergeCell ref="D117:F117"/>
    <mergeCell ref="D118:F118"/>
    <mergeCell ref="D120:F120"/>
  </mergeCells>
  <dataValidations count="1">
    <dataValidation operator="equal" allowBlank="1" showErrorMessage="1" errorTitle="Falsche Eingabe" error="Bitte nur die Nummer (&gt;0) des Workpackages eingeben!" sqref="B7 A8:A10 A1:A3 A12">
      <formula1>0</formula1>
    </dataValidation>
  </dataValidations>
  <printOptions horizontalCentered="1" verticalCentered="1"/>
  <pageMargins left="0.2755905511811024" right="0.15748031496062992" top="0.35433070866141736" bottom="0.984251968503937" header="0.2362204724409449" footer="0.5118110236220472"/>
  <pageSetup fitToHeight="1" fitToWidth="1" horizontalDpi="600" verticalDpi="600" orientation="portrait" paperSize="9" scale="61" r:id="rId1"/>
  <headerFooter alignWithMargins="0">
    <oddHeader>&amp;RFFG-Ansuchen
&amp;D</oddHeader>
    <oddFooter>&amp;RSeite &amp;P von &amp;N</oddFooter>
  </headerFooter>
  <rowBreaks count="1" manualBreakCount="1">
    <brk id="61" max="5" man="1"/>
  </rowBreaks>
  <ignoredErrors>
    <ignoredError sqref="E9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zoomScalePageLayoutView="0" workbookViewId="0" topLeftCell="A1">
      <selection activeCell="A3" sqref="A3:B4"/>
    </sheetView>
  </sheetViews>
  <sheetFormatPr defaultColWidth="11.421875" defaultRowHeight="12.75"/>
  <cols>
    <col min="1" max="1" width="7.421875" style="220" bestFit="1" customWidth="1"/>
    <col min="2" max="2" width="59.28125" style="0" customWidth="1"/>
    <col min="3" max="5" width="10.28125" style="0" customWidth="1"/>
    <col min="6" max="6" width="18.00390625" style="0" customWidth="1"/>
    <col min="7" max="8" width="8.7109375" style="0" customWidth="1"/>
    <col min="9" max="10" width="11.00390625" style="0" customWidth="1"/>
    <col min="11" max="13" width="14.8515625" style="0" customWidth="1"/>
  </cols>
  <sheetData>
    <row r="1" spans="1:13" ht="12.75">
      <c r="A1" s="141"/>
      <c r="B1" s="142"/>
      <c r="C1" s="143"/>
      <c r="D1" s="144"/>
      <c r="E1" s="143"/>
      <c r="F1" s="144"/>
      <c r="G1" s="142"/>
      <c r="H1" s="142"/>
      <c r="I1" s="142"/>
      <c r="J1" s="142"/>
      <c r="K1" s="142"/>
      <c r="L1" s="142"/>
      <c r="M1" s="145" t="s">
        <v>24</v>
      </c>
    </row>
    <row r="2" spans="1:10" s="149" customFormat="1" ht="13.5" thickBot="1">
      <c r="A2" s="146"/>
      <c r="B2" s="147"/>
      <c r="C2" s="148"/>
      <c r="D2" s="148"/>
      <c r="E2" s="148"/>
      <c r="F2" s="147"/>
      <c r="G2" s="148"/>
      <c r="H2" s="148"/>
      <c r="I2" s="148"/>
      <c r="J2" s="148"/>
    </row>
    <row r="3" spans="1:13" ht="24.75" customHeight="1" thickBot="1">
      <c r="A3" s="360" t="s">
        <v>25</v>
      </c>
      <c r="B3" s="361"/>
      <c r="C3" s="364" t="s">
        <v>26</v>
      </c>
      <c r="D3" s="365"/>
      <c r="E3" s="150"/>
      <c r="F3" s="366" t="s">
        <v>27</v>
      </c>
      <c r="G3" s="357" t="s">
        <v>28</v>
      </c>
      <c r="H3" s="358"/>
      <c r="I3" s="357" t="s">
        <v>29</v>
      </c>
      <c r="J3" s="358"/>
      <c r="K3" s="357" t="s">
        <v>30</v>
      </c>
      <c r="L3" s="359"/>
      <c r="M3" s="358"/>
    </row>
    <row r="4" spans="1:14" ht="44.25" customHeight="1" thickBot="1">
      <c r="A4" s="362"/>
      <c r="B4" s="363"/>
      <c r="C4" s="151" t="s">
        <v>31</v>
      </c>
      <c r="D4" s="152" t="s">
        <v>32</v>
      </c>
      <c r="E4" s="150" t="s">
        <v>33</v>
      </c>
      <c r="F4" s="367"/>
      <c r="G4" s="151" t="s">
        <v>34</v>
      </c>
      <c r="H4" s="152" t="s">
        <v>35</v>
      </c>
      <c r="I4" s="151" t="s">
        <v>36</v>
      </c>
      <c r="J4" s="152" t="s">
        <v>37</v>
      </c>
      <c r="K4" s="151" t="s">
        <v>38</v>
      </c>
      <c r="L4" s="153" t="s">
        <v>39</v>
      </c>
      <c r="M4" s="152" t="s">
        <v>40</v>
      </c>
      <c r="N4" s="154" t="s">
        <v>41</v>
      </c>
    </row>
    <row r="5" spans="1:13" ht="18" customHeight="1" thickBot="1">
      <c r="A5" s="155" t="s">
        <v>42</v>
      </c>
      <c r="B5" s="156">
        <f>SUM(C5:D5)</f>
        <v>0</v>
      </c>
      <c r="C5" s="157">
        <f>COUNTA(C6:C15)</f>
        <v>0</v>
      </c>
      <c r="D5" s="158">
        <f>COUNTA(D6:D15)</f>
        <v>0</v>
      </c>
      <c r="E5" s="159">
        <f>COUNTIF(E6:E15,"yes")</f>
        <v>0</v>
      </c>
      <c r="F5" s="160">
        <f>SUM(F6:F15)</f>
        <v>0</v>
      </c>
      <c r="G5" s="161"/>
      <c r="H5" s="162"/>
      <c r="I5" s="163"/>
      <c r="J5" s="164"/>
      <c r="K5" s="160"/>
      <c r="L5" s="165"/>
      <c r="M5" s="166"/>
    </row>
    <row r="6" spans="1:14" ht="18" customHeight="1">
      <c r="A6" s="167" t="s">
        <v>43</v>
      </c>
      <c r="B6" s="168" t="s">
        <v>44</v>
      </c>
      <c r="C6" s="169"/>
      <c r="D6" s="170"/>
      <c r="E6" s="171"/>
      <c r="F6" s="172"/>
      <c r="G6" s="173"/>
      <c r="H6" s="174"/>
      <c r="I6" s="175"/>
      <c r="J6" s="176"/>
      <c r="K6" s="177"/>
      <c r="L6" s="178"/>
      <c r="M6" s="179"/>
      <c r="N6" s="180">
        <f aca="true" t="shared" si="0" ref="N6:N15">SUM(K6:M6)</f>
        <v>0</v>
      </c>
    </row>
    <row r="7" spans="1:14" ht="18" customHeight="1">
      <c r="A7" s="167" t="s">
        <v>45</v>
      </c>
      <c r="B7" s="168" t="s">
        <v>44</v>
      </c>
      <c r="C7" s="169"/>
      <c r="D7" s="170"/>
      <c r="E7" s="171"/>
      <c r="F7" s="172"/>
      <c r="G7" s="173"/>
      <c r="H7" s="174"/>
      <c r="I7" s="175"/>
      <c r="J7" s="176"/>
      <c r="K7" s="177"/>
      <c r="L7" s="178"/>
      <c r="M7" s="179"/>
      <c r="N7" s="180">
        <f t="shared" si="0"/>
        <v>0</v>
      </c>
    </row>
    <row r="8" spans="1:14" ht="18" customHeight="1">
      <c r="A8" s="167" t="s">
        <v>46</v>
      </c>
      <c r="B8" s="168" t="s">
        <v>44</v>
      </c>
      <c r="C8" s="169"/>
      <c r="D8" s="170"/>
      <c r="E8" s="171"/>
      <c r="F8" s="172"/>
      <c r="G8" s="173"/>
      <c r="H8" s="174"/>
      <c r="I8" s="175"/>
      <c r="J8" s="176"/>
      <c r="K8" s="177"/>
      <c r="L8" s="178"/>
      <c r="M8" s="179"/>
      <c r="N8" s="180">
        <f t="shared" si="0"/>
        <v>0</v>
      </c>
    </row>
    <row r="9" spans="1:14" ht="18" customHeight="1">
      <c r="A9" s="167" t="s">
        <v>47</v>
      </c>
      <c r="B9" s="168" t="s">
        <v>44</v>
      </c>
      <c r="C9" s="169"/>
      <c r="D9" s="170"/>
      <c r="E9" s="171"/>
      <c r="F9" s="172"/>
      <c r="G9" s="173"/>
      <c r="H9" s="174"/>
      <c r="I9" s="175"/>
      <c r="J9" s="176"/>
      <c r="K9" s="177"/>
      <c r="L9" s="178"/>
      <c r="M9" s="179"/>
      <c r="N9" s="180">
        <f t="shared" si="0"/>
        <v>0</v>
      </c>
    </row>
    <row r="10" spans="1:14" ht="18" customHeight="1">
      <c r="A10" s="167" t="s">
        <v>48</v>
      </c>
      <c r="B10" s="168" t="s">
        <v>44</v>
      </c>
      <c r="C10" s="169"/>
      <c r="D10" s="170"/>
      <c r="E10" s="171"/>
      <c r="F10" s="172"/>
      <c r="G10" s="173"/>
      <c r="H10" s="174"/>
      <c r="I10" s="175"/>
      <c r="J10" s="176"/>
      <c r="K10" s="177"/>
      <c r="L10" s="178"/>
      <c r="M10" s="179"/>
      <c r="N10" s="180">
        <f t="shared" si="0"/>
        <v>0</v>
      </c>
    </row>
    <row r="11" spans="1:14" ht="18" customHeight="1">
      <c r="A11" s="167" t="s">
        <v>49</v>
      </c>
      <c r="B11" s="168" t="s">
        <v>44</v>
      </c>
      <c r="C11" s="169"/>
      <c r="D11" s="170"/>
      <c r="E11" s="171"/>
      <c r="F11" s="172"/>
      <c r="G11" s="173"/>
      <c r="H11" s="174"/>
      <c r="I11" s="175"/>
      <c r="J11" s="176"/>
      <c r="K11" s="177"/>
      <c r="L11" s="178"/>
      <c r="M11" s="179"/>
      <c r="N11" s="180">
        <f t="shared" si="0"/>
        <v>0</v>
      </c>
    </row>
    <row r="12" spans="1:14" ht="18" customHeight="1">
      <c r="A12" s="167" t="s">
        <v>50</v>
      </c>
      <c r="B12" s="168" t="s">
        <v>44</v>
      </c>
      <c r="C12" s="169"/>
      <c r="D12" s="170"/>
      <c r="E12" s="171"/>
      <c r="F12" s="172"/>
      <c r="G12" s="173"/>
      <c r="H12" s="174"/>
      <c r="I12" s="175"/>
      <c r="J12" s="176"/>
      <c r="K12" s="177"/>
      <c r="L12" s="178"/>
      <c r="M12" s="179"/>
      <c r="N12" s="180">
        <f t="shared" si="0"/>
        <v>0</v>
      </c>
    </row>
    <row r="13" spans="1:14" ht="18" customHeight="1">
      <c r="A13" s="167" t="s">
        <v>51</v>
      </c>
      <c r="B13" s="168" t="s">
        <v>44</v>
      </c>
      <c r="C13" s="181"/>
      <c r="D13" s="182"/>
      <c r="E13" s="183"/>
      <c r="F13" s="184"/>
      <c r="G13" s="185"/>
      <c r="H13" s="186"/>
      <c r="I13" s="187"/>
      <c r="J13" s="188"/>
      <c r="K13" s="189"/>
      <c r="L13" s="190"/>
      <c r="M13" s="191"/>
      <c r="N13" s="180">
        <f t="shared" si="0"/>
        <v>0</v>
      </c>
    </row>
    <row r="14" spans="1:14" ht="18" customHeight="1">
      <c r="A14" s="167" t="s">
        <v>52</v>
      </c>
      <c r="B14" s="168" t="s">
        <v>44</v>
      </c>
      <c r="C14" s="181"/>
      <c r="D14" s="182"/>
      <c r="E14" s="183"/>
      <c r="F14" s="184"/>
      <c r="G14" s="185"/>
      <c r="H14" s="186"/>
      <c r="I14" s="187"/>
      <c r="J14" s="188"/>
      <c r="K14" s="189"/>
      <c r="L14" s="190"/>
      <c r="M14" s="191"/>
      <c r="N14" s="180">
        <f t="shared" si="0"/>
        <v>0</v>
      </c>
    </row>
    <row r="15" spans="1:14" ht="18" customHeight="1" thickBot="1">
      <c r="A15" s="167" t="s">
        <v>53</v>
      </c>
      <c r="B15" s="168" t="s">
        <v>44</v>
      </c>
      <c r="C15" s="192"/>
      <c r="D15" s="193"/>
      <c r="E15" s="194"/>
      <c r="F15" s="195"/>
      <c r="G15" s="196"/>
      <c r="H15" s="197"/>
      <c r="I15" s="198"/>
      <c r="J15" s="199"/>
      <c r="K15" s="200"/>
      <c r="L15" s="201"/>
      <c r="M15" s="202"/>
      <c r="N15" s="180">
        <f t="shared" si="0"/>
        <v>0</v>
      </c>
    </row>
    <row r="16" spans="1:14" ht="18" customHeight="1" thickBot="1">
      <c r="A16" s="155" t="s">
        <v>54</v>
      </c>
      <c r="B16" s="156">
        <f>SUM(C16:D16)</f>
        <v>0</v>
      </c>
      <c r="C16" s="157">
        <f>COUNTA(C17:C26)</f>
        <v>0</v>
      </c>
      <c r="D16" s="158">
        <f>COUNTA(D17:D26)</f>
        <v>0</v>
      </c>
      <c r="E16" s="159">
        <f>COUNTIF(E17:E26,"yes")</f>
        <v>0</v>
      </c>
      <c r="F16" s="160">
        <f>SUM(F17:F26)</f>
        <v>0</v>
      </c>
      <c r="G16" s="161"/>
      <c r="H16" s="162"/>
      <c r="I16" s="163"/>
      <c r="J16" s="164"/>
      <c r="K16" s="160"/>
      <c r="L16" s="165"/>
      <c r="M16" s="166"/>
      <c r="N16" s="180"/>
    </row>
    <row r="17" spans="1:14" ht="18" customHeight="1">
      <c r="A17" s="167" t="s">
        <v>55</v>
      </c>
      <c r="B17" s="168" t="s">
        <v>44</v>
      </c>
      <c r="C17" s="169"/>
      <c r="D17" s="170"/>
      <c r="E17" s="203"/>
      <c r="F17" s="172"/>
      <c r="G17" s="173"/>
      <c r="H17" s="174"/>
      <c r="I17" s="175"/>
      <c r="J17" s="176"/>
      <c r="K17" s="177"/>
      <c r="L17" s="178"/>
      <c r="M17" s="179"/>
      <c r="N17" s="180">
        <f aca="true" t="shared" si="1" ref="N17:N26">SUM(K17:M17)</f>
        <v>0</v>
      </c>
    </row>
    <row r="18" spans="1:14" ht="18" customHeight="1">
      <c r="A18" s="167" t="s">
        <v>56</v>
      </c>
      <c r="B18" s="168" t="s">
        <v>44</v>
      </c>
      <c r="C18" s="181"/>
      <c r="D18" s="182"/>
      <c r="E18" s="204"/>
      <c r="F18" s="184"/>
      <c r="G18" s="185"/>
      <c r="H18" s="186"/>
      <c r="I18" s="187"/>
      <c r="J18" s="188"/>
      <c r="K18" s="177"/>
      <c r="L18" s="178"/>
      <c r="M18" s="179"/>
      <c r="N18" s="180">
        <f t="shared" si="1"/>
        <v>0</v>
      </c>
    </row>
    <row r="19" spans="1:14" ht="18" customHeight="1">
      <c r="A19" s="167" t="s">
        <v>57</v>
      </c>
      <c r="B19" s="168" t="s">
        <v>44</v>
      </c>
      <c r="C19" s="181"/>
      <c r="D19" s="182"/>
      <c r="E19" s="204"/>
      <c r="F19" s="184"/>
      <c r="G19" s="185"/>
      <c r="H19" s="186"/>
      <c r="I19" s="187"/>
      <c r="J19" s="188"/>
      <c r="K19" s="177"/>
      <c r="L19" s="178"/>
      <c r="M19" s="179"/>
      <c r="N19" s="180">
        <f t="shared" si="1"/>
        <v>0</v>
      </c>
    </row>
    <row r="20" spans="1:14" ht="18" customHeight="1">
      <c r="A20" s="167" t="s">
        <v>58</v>
      </c>
      <c r="B20" s="168" t="s">
        <v>44</v>
      </c>
      <c r="C20" s="169"/>
      <c r="D20" s="170"/>
      <c r="E20" s="203"/>
      <c r="F20" s="172"/>
      <c r="G20" s="173"/>
      <c r="H20" s="174"/>
      <c r="I20" s="175"/>
      <c r="J20" s="176"/>
      <c r="K20" s="177"/>
      <c r="L20" s="178"/>
      <c r="M20" s="179"/>
      <c r="N20" s="180">
        <f t="shared" si="1"/>
        <v>0</v>
      </c>
    </row>
    <row r="21" spans="1:14" ht="18" customHeight="1">
      <c r="A21" s="167" t="s">
        <v>59</v>
      </c>
      <c r="B21" s="168" t="s">
        <v>44</v>
      </c>
      <c r="C21" s="169"/>
      <c r="D21" s="170"/>
      <c r="E21" s="203"/>
      <c r="F21" s="172"/>
      <c r="G21" s="173"/>
      <c r="H21" s="174"/>
      <c r="I21" s="175"/>
      <c r="J21" s="176"/>
      <c r="K21" s="177"/>
      <c r="L21" s="178"/>
      <c r="M21" s="179"/>
      <c r="N21" s="180">
        <f t="shared" si="1"/>
        <v>0</v>
      </c>
    </row>
    <row r="22" spans="1:14" ht="18" customHeight="1">
      <c r="A22" s="167" t="s">
        <v>60</v>
      </c>
      <c r="B22" s="168" t="s">
        <v>44</v>
      </c>
      <c r="C22" s="169"/>
      <c r="D22" s="170"/>
      <c r="E22" s="203"/>
      <c r="F22" s="172"/>
      <c r="G22" s="173"/>
      <c r="H22" s="174"/>
      <c r="I22" s="175"/>
      <c r="J22" s="176"/>
      <c r="K22" s="177"/>
      <c r="L22" s="178"/>
      <c r="M22" s="179"/>
      <c r="N22" s="180">
        <f t="shared" si="1"/>
        <v>0</v>
      </c>
    </row>
    <row r="23" spans="1:14" ht="18" customHeight="1">
      <c r="A23" s="167" t="s">
        <v>61</v>
      </c>
      <c r="B23" s="168" t="s">
        <v>44</v>
      </c>
      <c r="C23" s="169"/>
      <c r="D23" s="170"/>
      <c r="E23" s="203"/>
      <c r="F23" s="172"/>
      <c r="G23" s="173"/>
      <c r="H23" s="174"/>
      <c r="I23" s="175"/>
      <c r="J23" s="176"/>
      <c r="K23" s="177"/>
      <c r="L23" s="178"/>
      <c r="M23" s="179"/>
      <c r="N23" s="180">
        <f t="shared" si="1"/>
        <v>0</v>
      </c>
    </row>
    <row r="24" spans="1:14" ht="18" customHeight="1">
      <c r="A24" s="167" t="s">
        <v>62</v>
      </c>
      <c r="B24" s="168" t="s">
        <v>44</v>
      </c>
      <c r="C24" s="181"/>
      <c r="D24" s="182"/>
      <c r="E24" s="204"/>
      <c r="F24" s="184"/>
      <c r="G24" s="185"/>
      <c r="H24" s="186"/>
      <c r="I24" s="187"/>
      <c r="J24" s="188"/>
      <c r="K24" s="189"/>
      <c r="L24" s="190"/>
      <c r="M24" s="191"/>
      <c r="N24" s="180">
        <f t="shared" si="1"/>
        <v>0</v>
      </c>
    </row>
    <row r="25" spans="1:14" ht="18" customHeight="1">
      <c r="A25" s="167" t="s">
        <v>63</v>
      </c>
      <c r="B25" s="168" t="s">
        <v>44</v>
      </c>
      <c r="C25" s="181"/>
      <c r="D25" s="182"/>
      <c r="E25" s="204"/>
      <c r="F25" s="184"/>
      <c r="G25" s="185"/>
      <c r="H25" s="186"/>
      <c r="I25" s="187"/>
      <c r="J25" s="188"/>
      <c r="K25" s="189"/>
      <c r="L25" s="190"/>
      <c r="M25" s="191"/>
      <c r="N25" s="180">
        <f t="shared" si="1"/>
        <v>0</v>
      </c>
    </row>
    <row r="26" spans="1:14" ht="18" customHeight="1" thickBot="1">
      <c r="A26" s="167" t="s">
        <v>64</v>
      </c>
      <c r="B26" s="168" t="s">
        <v>44</v>
      </c>
      <c r="C26" s="192"/>
      <c r="D26" s="193"/>
      <c r="E26" s="205"/>
      <c r="F26" s="195"/>
      <c r="G26" s="196"/>
      <c r="H26" s="197"/>
      <c r="I26" s="198"/>
      <c r="J26" s="199"/>
      <c r="K26" s="200"/>
      <c r="L26" s="201"/>
      <c r="M26" s="202"/>
      <c r="N26" s="180">
        <f t="shared" si="1"/>
        <v>0</v>
      </c>
    </row>
    <row r="27" spans="1:14" ht="18" customHeight="1" thickBot="1">
      <c r="A27" s="155" t="s">
        <v>65</v>
      </c>
      <c r="B27" s="206">
        <f>SUM(C27:D27)</f>
        <v>0</v>
      </c>
      <c r="C27" s="207">
        <f>COUNTA(C28:C37)</f>
        <v>0</v>
      </c>
      <c r="D27" s="158">
        <f>COUNTA(D28:D37)</f>
        <v>0</v>
      </c>
      <c r="E27" s="159">
        <f>COUNTIF(E28:E37,"yes")</f>
        <v>0</v>
      </c>
      <c r="F27" s="160">
        <f>SUM(F28:F37)</f>
        <v>0</v>
      </c>
      <c r="G27" s="161"/>
      <c r="H27" s="162"/>
      <c r="I27" s="163"/>
      <c r="J27" s="164"/>
      <c r="K27" s="160"/>
      <c r="L27" s="165"/>
      <c r="M27" s="166"/>
      <c r="N27" s="180"/>
    </row>
    <row r="28" spans="1:14" ht="18" customHeight="1">
      <c r="A28" s="167" t="s">
        <v>66</v>
      </c>
      <c r="B28" s="168" t="s">
        <v>44</v>
      </c>
      <c r="C28" s="169"/>
      <c r="D28" s="170"/>
      <c r="E28" s="203"/>
      <c r="F28" s="172"/>
      <c r="G28" s="208"/>
      <c r="H28" s="209"/>
      <c r="I28" s="175"/>
      <c r="J28" s="176"/>
      <c r="K28" s="177"/>
      <c r="L28" s="178"/>
      <c r="M28" s="179"/>
      <c r="N28" s="180">
        <f aca="true" t="shared" si="2" ref="N28:N37">SUM(K28:M28)</f>
        <v>0</v>
      </c>
    </row>
    <row r="29" spans="1:14" ht="18" customHeight="1">
      <c r="A29" s="167" t="s">
        <v>67</v>
      </c>
      <c r="B29" s="168" t="s">
        <v>44</v>
      </c>
      <c r="C29" s="181"/>
      <c r="D29" s="182"/>
      <c r="E29" s="204"/>
      <c r="F29" s="184"/>
      <c r="G29" s="185"/>
      <c r="H29" s="186"/>
      <c r="I29" s="187"/>
      <c r="J29" s="188"/>
      <c r="K29" s="177"/>
      <c r="L29" s="178"/>
      <c r="M29" s="179"/>
      <c r="N29" s="180">
        <f t="shared" si="2"/>
        <v>0</v>
      </c>
    </row>
    <row r="30" spans="1:14" ht="18" customHeight="1">
      <c r="A30" s="167" t="s">
        <v>68</v>
      </c>
      <c r="B30" s="168" t="s">
        <v>44</v>
      </c>
      <c r="C30" s="181"/>
      <c r="D30" s="182"/>
      <c r="E30" s="204"/>
      <c r="F30" s="184"/>
      <c r="G30" s="185"/>
      <c r="H30" s="186"/>
      <c r="I30" s="187"/>
      <c r="J30" s="188"/>
      <c r="K30" s="177"/>
      <c r="L30" s="178"/>
      <c r="M30" s="179"/>
      <c r="N30" s="180">
        <f t="shared" si="2"/>
        <v>0</v>
      </c>
    </row>
    <row r="31" spans="1:14" ht="18" customHeight="1">
      <c r="A31" s="167" t="s">
        <v>69</v>
      </c>
      <c r="B31" s="168" t="s">
        <v>44</v>
      </c>
      <c r="C31" s="169"/>
      <c r="D31" s="170"/>
      <c r="E31" s="203"/>
      <c r="F31" s="172"/>
      <c r="G31" s="173"/>
      <c r="H31" s="174"/>
      <c r="I31" s="175"/>
      <c r="J31" s="176"/>
      <c r="K31" s="177"/>
      <c r="L31" s="178"/>
      <c r="M31" s="179"/>
      <c r="N31" s="180">
        <f t="shared" si="2"/>
        <v>0</v>
      </c>
    </row>
    <row r="32" spans="1:14" ht="18" customHeight="1">
      <c r="A32" s="167" t="s">
        <v>70</v>
      </c>
      <c r="B32" s="168" t="s">
        <v>44</v>
      </c>
      <c r="C32" s="169"/>
      <c r="D32" s="170"/>
      <c r="E32" s="203"/>
      <c r="F32" s="172"/>
      <c r="G32" s="173"/>
      <c r="H32" s="174"/>
      <c r="I32" s="175"/>
      <c r="J32" s="176"/>
      <c r="K32" s="177"/>
      <c r="L32" s="178"/>
      <c r="M32" s="179"/>
      <c r="N32" s="180">
        <f t="shared" si="2"/>
        <v>0</v>
      </c>
    </row>
    <row r="33" spans="1:14" ht="18" customHeight="1">
      <c r="A33" s="167" t="s">
        <v>71</v>
      </c>
      <c r="B33" s="168" t="s">
        <v>44</v>
      </c>
      <c r="C33" s="169"/>
      <c r="D33" s="170"/>
      <c r="E33" s="203"/>
      <c r="F33" s="172"/>
      <c r="G33" s="173"/>
      <c r="H33" s="174"/>
      <c r="I33" s="175"/>
      <c r="J33" s="176"/>
      <c r="K33" s="177"/>
      <c r="L33" s="178"/>
      <c r="M33" s="179"/>
      <c r="N33" s="180">
        <f t="shared" si="2"/>
        <v>0</v>
      </c>
    </row>
    <row r="34" spans="1:14" ht="18" customHeight="1">
      <c r="A34" s="167" t="s">
        <v>72</v>
      </c>
      <c r="B34" s="168" t="s">
        <v>44</v>
      </c>
      <c r="C34" s="169"/>
      <c r="D34" s="170"/>
      <c r="E34" s="203"/>
      <c r="F34" s="172"/>
      <c r="G34" s="173"/>
      <c r="H34" s="174"/>
      <c r="I34" s="175"/>
      <c r="J34" s="176"/>
      <c r="K34" s="177"/>
      <c r="L34" s="178"/>
      <c r="M34" s="179"/>
      <c r="N34" s="180">
        <f t="shared" si="2"/>
        <v>0</v>
      </c>
    </row>
    <row r="35" spans="1:14" ht="18" customHeight="1">
      <c r="A35" s="167" t="s">
        <v>73</v>
      </c>
      <c r="B35" s="168" t="s">
        <v>44</v>
      </c>
      <c r="C35" s="181"/>
      <c r="D35" s="182"/>
      <c r="E35" s="204"/>
      <c r="F35" s="184"/>
      <c r="G35" s="185"/>
      <c r="H35" s="186"/>
      <c r="I35" s="187"/>
      <c r="J35" s="188"/>
      <c r="K35" s="189"/>
      <c r="L35" s="190"/>
      <c r="M35" s="191"/>
      <c r="N35" s="180">
        <f t="shared" si="2"/>
        <v>0</v>
      </c>
    </row>
    <row r="36" spans="1:14" ht="18" customHeight="1">
      <c r="A36" s="167" t="s">
        <v>74</v>
      </c>
      <c r="B36" s="168" t="s">
        <v>44</v>
      </c>
      <c r="C36" s="181"/>
      <c r="D36" s="182"/>
      <c r="E36" s="204"/>
      <c r="F36" s="184"/>
      <c r="G36" s="185"/>
      <c r="H36" s="186"/>
      <c r="I36" s="187"/>
      <c r="J36" s="188"/>
      <c r="K36" s="189"/>
      <c r="L36" s="190"/>
      <c r="M36" s="191"/>
      <c r="N36" s="180">
        <f t="shared" si="2"/>
        <v>0</v>
      </c>
    </row>
    <row r="37" spans="1:14" ht="18" customHeight="1" thickBot="1">
      <c r="A37" s="167" t="s">
        <v>75</v>
      </c>
      <c r="B37" s="168" t="s">
        <v>44</v>
      </c>
      <c r="C37" s="192"/>
      <c r="D37" s="193"/>
      <c r="E37" s="205"/>
      <c r="F37" s="195"/>
      <c r="G37" s="196"/>
      <c r="H37" s="197"/>
      <c r="I37" s="198"/>
      <c r="J37" s="199"/>
      <c r="K37" s="200"/>
      <c r="L37" s="201"/>
      <c r="M37" s="202"/>
      <c r="N37" s="180">
        <f t="shared" si="2"/>
        <v>0</v>
      </c>
    </row>
    <row r="38" spans="1:13" ht="18" customHeight="1" thickBot="1">
      <c r="A38" s="210" t="s">
        <v>76</v>
      </c>
      <c r="B38" s="211"/>
      <c r="C38" s="212">
        <f>SUM(C5+C16+C27)</f>
        <v>0</v>
      </c>
      <c r="D38" s="212">
        <f>SUM(D5+D16+D27)</f>
        <v>0</v>
      </c>
      <c r="E38" s="212">
        <f>SUM(E5+E16+E27)</f>
        <v>0</v>
      </c>
      <c r="F38" s="212">
        <f>SUM(F5+F16+F27)</f>
        <v>0</v>
      </c>
      <c r="G38" s="213"/>
      <c r="H38" s="214"/>
      <c r="I38" s="215"/>
      <c r="J38" s="216"/>
      <c r="K38" s="217"/>
      <c r="L38" s="218"/>
      <c r="M38" s="219"/>
    </row>
    <row r="39" ht="13.5" thickBot="1"/>
    <row r="40" spans="6:11" ht="33.75" customHeight="1" thickBot="1">
      <c r="F40" s="221"/>
      <c r="G40" s="222"/>
      <c r="H40" s="222"/>
      <c r="I40" s="221"/>
      <c r="J40" s="221"/>
      <c r="K40" s="223" t="s">
        <v>77</v>
      </c>
    </row>
    <row r="41" spans="1:11" ht="13.5" thickBot="1">
      <c r="A41" s="9" t="s">
        <v>78</v>
      </c>
      <c r="B41" s="224" t="s">
        <v>79</v>
      </c>
      <c r="C41" s="224"/>
      <c r="D41" s="224"/>
      <c r="E41" s="225"/>
      <c r="F41" s="226"/>
      <c r="G41" s="227"/>
      <c r="H41" s="227"/>
      <c r="I41" s="226"/>
      <c r="J41" s="228" t="s">
        <v>80</v>
      </c>
      <c r="K41" s="229"/>
    </row>
    <row r="42" spans="1:11" ht="13.5" thickBot="1">
      <c r="A42" s="10" t="s">
        <v>32</v>
      </c>
      <c r="B42" s="230" t="s">
        <v>81</v>
      </c>
      <c r="C42" s="230"/>
      <c r="D42" s="230"/>
      <c r="E42" s="127"/>
      <c r="F42" s="226"/>
      <c r="G42" s="227"/>
      <c r="H42" s="227"/>
      <c r="I42" s="226"/>
      <c r="J42" s="228" t="s">
        <v>82</v>
      </c>
      <c r="K42" s="231"/>
    </row>
    <row r="43" spans="1:5" ht="12.75">
      <c r="A43" s="10" t="s">
        <v>33</v>
      </c>
      <c r="B43" s="230" t="s">
        <v>83</v>
      </c>
      <c r="C43" s="230"/>
      <c r="D43" s="230"/>
      <c r="E43" s="127"/>
    </row>
    <row r="44" spans="1:5" ht="12.75">
      <c r="A44" s="10" t="s">
        <v>34</v>
      </c>
      <c r="B44" s="230" t="s">
        <v>84</v>
      </c>
      <c r="C44" s="230"/>
      <c r="D44" s="230"/>
      <c r="E44" s="127"/>
    </row>
    <row r="45" spans="1:5" ht="12.75">
      <c r="A45" s="10" t="s">
        <v>35</v>
      </c>
      <c r="B45" s="230" t="s">
        <v>85</v>
      </c>
      <c r="C45" s="230"/>
      <c r="D45" s="230"/>
      <c r="E45" s="127"/>
    </row>
    <row r="46" spans="1:5" ht="12.75">
      <c r="A46" s="10" t="s">
        <v>86</v>
      </c>
      <c r="B46" s="230" t="s">
        <v>87</v>
      </c>
      <c r="C46" s="230"/>
      <c r="D46" s="230"/>
      <c r="E46" s="127"/>
    </row>
    <row r="47" spans="1:5" ht="12.75">
      <c r="A47" s="10" t="s">
        <v>88</v>
      </c>
      <c r="B47" s="230" t="s">
        <v>89</v>
      </c>
      <c r="C47" s="230"/>
      <c r="D47" s="230"/>
      <c r="E47" s="127"/>
    </row>
    <row r="48" spans="1:5" ht="13.5" thickBot="1">
      <c r="A48" s="11" t="s">
        <v>90</v>
      </c>
      <c r="B48" s="232" t="s">
        <v>91</v>
      </c>
      <c r="C48" s="232"/>
      <c r="D48" s="232"/>
      <c r="E48" s="233"/>
    </row>
  </sheetData>
  <sheetProtection/>
  <mergeCells count="6">
    <mergeCell ref="I3:J3"/>
    <mergeCell ref="K3:M3"/>
    <mergeCell ref="A3:B4"/>
    <mergeCell ref="C3:D3"/>
    <mergeCell ref="F3:F4"/>
    <mergeCell ref="G3:H3"/>
  </mergeCells>
  <printOptions/>
  <pageMargins left="0.75" right="0.75" top="1" bottom="1" header="0.4921259845" footer="0.4921259845"/>
  <pageSetup horizontalDpi="600" verticalDpi="600" orientation="portrait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JAC</cp:lastModifiedBy>
  <cp:lastPrinted>2011-09-30T08:35:24Z</cp:lastPrinted>
  <dcterms:created xsi:type="dcterms:W3CDTF">2010-11-09T12:01:18Z</dcterms:created>
  <dcterms:modified xsi:type="dcterms:W3CDTF">2011-10-14T09:12:50Z</dcterms:modified>
  <cp:category/>
  <cp:version/>
  <cp:contentType/>
  <cp:contentStatus/>
</cp:coreProperties>
</file>