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WM\Desktop\"/>
    </mc:Choice>
  </mc:AlternateContent>
  <bookViews>
    <workbookView xWindow="480" yWindow="915" windowWidth="33675" windowHeight="15615"/>
  </bookViews>
  <sheets>
    <sheet name="Kostenkalkulation pro Gemeinde" sheetId="4" r:id="rId1"/>
  </sheets>
  <definedNames>
    <definedName name="_xlnm.Print_Area" localSheetId="0">'Kostenkalkulation pro Gemeinde'!$A$1:$G$84</definedName>
  </definedNames>
  <calcPr calcId="162913"/>
</workbook>
</file>

<file path=xl/calcChain.xml><?xml version="1.0" encoding="utf-8"?>
<calcChain xmlns="http://schemas.openxmlformats.org/spreadsheetml/2006/main">
  <c r="F81" i="4" l="1"/>
  <c r="F63" i="4"/>
  <c r="F80" i="4"/>
  <c r="F76" i="4" s="1"/>
  <c r="F79" i="4"/>
  <c r="F78" i="4"/>
  <c r="F77" i="4"/>
  <c r="F75" i="4"/>
  <c r="F74" i="4"/>
  <c r="F73" i="4"/>
  <c r="F72" i="4"/>
  <c r="F71" i="4"/>
  <c r="F70" i="4"/>
  <c r="F69" i="4"/>
  <c r="F68" i="4"/>
  <c r="F67" i="4"/>
  <c r="F66" i="4"/>
  <c r="F65" i="4"/>
  <c r="F64" i="4"/>
  <c r="F62" i="4"/>
  <c r="F61" i="4"/>
  <c r="F60" i="4"/>
  <c r="F59" i="4"/>
  <c r="F58" i="4"/>
  <c r="F57" i="4"/>
  <c r="F56" i="4"/>
  <c r="F55" i="4"/>
  <c r="F54" i="4"/>
  <c r="F53" i="4"/>
  <c r="F51" i="4"/>
  <c r="F50" i="4"/>
  <c r="F49" i="4"/>
  <c r="F48" i="4"/>
  <c r="F46" i="4"/>
  <c r="F45" i="4"/>
  <c r="F44" i="4"/>
  <c r="F43" i="4"/>
  <c r="F42" i="4"/>
  <c r="F41" i="4"/>
  <c r="F40" i="4" s="1"/>
  <c r="F39" i="4"/>
  <c r="F38" i="4"/>
  <c r="F37" i="4"/>
  <c r="F36" i="4"/>
  <c r="F35" i="4"/>
  <c r="F34" i="4"/>
  <c r="F33" i="4"/>
  <c r="F31" i="4"/>
  <c r="F30" i="4"/>
  <c r="F29" i="4"/>
  <c r="F28" i="4"/>
  <c r="F27" i="4"/>
  <c r="F26" i="4"/>
  <c r="F25" i="4"/>
  <c r="F24" i="4"/>
  <c r="F23" i="4"/>
  <c r="F22" i="4"/>
  <c r="F21" i="4"/>
  <c r="F20" i="4"/>
  <c r="F19" i="4"/>
  <c r="F18" i="4"/>
  <c r="F17" i="4"/>
  <c r="F16" i="4"/>
  <c r="F15" i="4"/>
  <c r="F14" i="4"/>
  <c r="F13" i="4"/>
  <c r="F12" i="4"/>
  <c r="F11" i="4"/>
  <c r="F9" i="4"/>
  <c r="F8" i="4"/>
  <c r="F7" i="4"/>
  <c r="F6" i="4"/>
  <c r="F5" i="4" s="1"/>
  <c r="F10" i="4" l="1"/>
  <c r="C84" i="4" s="1"/>
  <c r="F84" i="4" s="1"/>
  <c r="F47" i="4"/>
  <c r="F32" i="4"/>
  <c r="F52" i="4"/>
  <c r="C83" i="4" l="1"/>
  <c r="F83" i="4" s="1"/>
  <c r="F87" i="4" s="1"/>
</calcChain>
</file>

<file path=xl/sharedStrings.xml><?xml version="1.0" encoding="utf-8"?>
<sst xmlns="http://schemas.openxmlformats.org/spreadsheetml/2006/main" count="338" uniqueCount="238">
  <si>
    <t xml:space="preserve">Bezeichnung </t>
  </si>
  <si>
    <t>Einheit</t>
  </si>
  <si>
    <t>Künette 30 x 70 cm (unbefestigte Oberfläche)</t>
  </si>
  <si>
    <t>m</t>
  </si>
  <si>
    <t>Künette 30 x 70 cm (befestigte Oberfläche)</t>
  </si>
  <si>
    <t>Asphaltbelag bis 10 cm Stärke</t>
  </si>
  <si>
    <t>Betonbelag bis 12 cm Stärke</t>
  </si>
  <si>
    <t>Bankette wieder herstellen</t>
  </si>
  <si>
    <t>Randsteine</t>
  </si>
  <si>
    <t>Kabelpflug</t>
  </si>
  <si>
    <t>Brückenaufhängung</t>
  </si>
  <si>
    <t>Kleingewässerquerung</t>
  </si>
  <si>
    <t>Mitbenutzungsgebühr Künette</t>
  </si>
  <si>
    <t>Leerrohrsystem</t>
  </si>
  <si>
    <t>Rohrverband erdverlegbar 3 x 12 oder 3 x 14 mm</t>
  </si>
  <si>
    <t>Rohrverband erdverlegbar 5 x 12 oder 5 x 14 mm</t>
  </si>
  <si>
    <t>Rohrverband erdverlegbar 8 x 7 oder 8 x 10  mm</t>
  </si>
  <si>
    <t>Abzweigung mit Einzelrohr 7 oder 10 mm</t>
  </si>
  <si>
    <t>Lichtwellenleiter</t>
  </si>
  <si>
    <t>Mikrokabel 4 bis 12 Fasern</t>
  </si>
  <si>
    <t>Minikabel Feeder 96 bis 144 Fasern</t>
  </si>
  <si>
    <t xml:space="preserve">Außenkabel verseilt 144 bis 288 Fasern </t>
  </si>
  <si>
    <t>Spleiß</t>
  </si>
  <si>
    <t>Faserverteiler</t>
  </si>
  <si>
    <t>Ziehschacht</t>
  </si>
  <si>
    <t>Stk.</t>
  </si>
  <si>
    <t>Adaption Raum</t>
  </si>
  <si>
    <t>Elektroinstallationen inkl. Material</t>
  </si>
  <si>
    <t>LWL-Spleisskassette mit Kupplung und Pigtail</t>
  </si>
  <si>
    <t>Faser</t>
  </si>
  <si>
    <t>Site</t>
  </si>
  <si>
    <t>LWL-Spleisskassette mit Kupplung und Pigtail.</t>
  </si>
  <si>
    <t>Zelle</t>
  </si>
  <si>
    <t>Antennenhalterungen und Ausleger</t>
  </si>
  <si>
    <t>Antennenkabel inkl. Stecker, Erder, Jumper</t>
  </si>
  <si>
    <t>Mitbenutzungsgebühr Freileitungsmasten</t>
  </si>
  <si>
    <t>Std.</t>
  </si>
  <si>
    <t>PON Splitter 1/16 bis 1/32</t>
  </si>
  <si>
    <t xml:space="preserve">Stk. </t>
  </si>
  <si>
    <t>Container klein für Ortszentrale (für 2 Schränke)</t>
  </si>
  <si>
    <t>Container groß für Ortszentrale (für 4 Schränke)</t>
  </si>
  <si>
    <t>Schlitzgraben (Trench)</t>
  </si>
  <si>
    <t>Kabelschutzrohr (D32-D50)</t>
  </si>
  <si>
    <t>Kabelschutzrohr (D32-D50) mit Subducts</t>
  </si>
  <si>
    <t xml:space="preserve">Klimagerät </t>
  </si>
  <si>
    <t>Hybrid LWL/Strom Kabel</t>
  </si>
  <si>
    <t>%</t>
  </si>
  <si>
    <t>Unterflurschacht</t>
  </si>
  <si>
    <t>Ortszentrale oder Access Site (Festnetz)</t>
  </si>
  <si>
    <t>19" Leerschrank</t>
  </si>
  <si>
    <t>Verlegung Fiber Inhouse (LWL)</t>
  </si>
  <si>
    <t>Mitverlegung</t>
  </si>
  <si>
    <t>Zusätzlicher Ausbau</t>
  </si>
  <si>
    <t>Monopol inkl. Antennenhalterungen</t>
  </si>
  <si>
    <t>LWL-Spleißmuffe / LWL-Spleißbox</t>
  </si>
  <si>
    <t>Personenstunden (Eigenleistungen)</t>
  </si>
  <si>
    <t>Vermessung inkl. Plandarstellung (Geometer)</t>
  </si>
  <si>
    <t>KOSTENKALKULATION ACCESS</t>
  </si>
  <si>
    <t>Außenschrank für DSLAM (z.B. ARU)</t>
  </si>
  <si>
    <t>Planungskosten</t>
  </si>
  <si>
    <t xml:space="preserve">Triband-Antenne </t>
  </si>
  <si>
    <t>10A</t>
  </si>
  <si>
    <t>10B</t>
  </si>
  <si>
    <t>10C</t>
  </si>
  <si>
    <t>20A</t>
  </si>
  <si>
    <t>20B</t>
  </si>
  <si>
    <t>20C</t>
  </si>
  <si>
    <t>20E</t>
  </si>
  <si>
    <t>20F</t>
  </si>
  <si>
    <t>20G</t>
  </si>
  <si>
    <t>20H</t>
  </si>
  <si>
    <t>20I</t>
  </si>
  <si>
    <t>20J</t>
  </si>
  <si>
    <t>20K</t>
  </si>
  <si>
    <t>20L</t>
  </si>
  <si>
    <t>20M</t>
  </si>
  <si>
    <t>20N</t>
  </si>
  <si>
    <t>30A</t>
  </si>
  <si>
    <t>30B</t>
  </si>
  <si>
    <t>30C</t>
  </si>
  <si>
    <t>30D</t>
  </si>
  <si>
    <t>30E</t>
  </si>
  <si>
    <t>30F</t>
  </si>
  <si>
    <t>30G</t>
  </si>
  <si>
    <t>40A</t>
  </si>
  <si>
    <t>40B</t>
  </si>
  <si>
    <t>40C</t>
  </si>
  <si>
    <t>40D</t>
  </si>
  <si>
    <t>40E</t>
  </si>
  <si>
    <t>50A</t>
  </si>
  <si>
    <t>50B</t>
  </si>
  <si>
    <t>50C</t>
  </si>
  <si>
    <t>50D</t>
  </si>
  <si>
    <t>60A</t>
  </si>
  <si>
    <t>60B</t>
  </si>
  <si>
    <t>60C</t>
  </si>
  <si>
    <t>60D</t>
  </si>
  <si>
    <t>60E</t>
  </si>
  <si>
    <t>60F</t>
  </si>
  <si>
    <t>60G</t>
  </si>
  <si>
    <t>60H</t>
  </si>
  <si>
    <t>60I</t>
  </si>
  <si>
    <t>70A</t>
  </si>
  <si>
    <t>70B</t>
  </si>
  <si>
    <t>70C</t>
  </si>
  <si>
    <t>70D</t>
  </si>
  <si>
    <t>70E</t>
  </si>
  <si>
    <t>70F</t>
  </si>
  <si>
    <t>70G</t>
  </si>
  <si>
    <t>70I</t>
  </si>
  <si>
    <t>70J</t>
  </si>
  <si>
    <t>70K</t>
  </si>
  <si>
    <t>80A</t>
  </si>
  <si>
    <t>80B</t>
  </si>
  <si>
    <t>90A</t>
  </si>
  <si>
    <t>90B</t>
  </si>
  <si>
    <t>Planung und Bauaufsicht</t>
  </si>
  <si>
    <t>Weitere Kosten</t>
  </si>
  <si>
    <t>Infotexte zu den Leistungspositionen</t>
  </si>
  <si>
    <t>Die Mitbenutzung von Künetten, die von anderen Bauträgern errichtet werden, wird in der Regel anteilig vergütet. Der hier angeführte Erfahrungswert ist ein Pauschalbetrag.</t>
  </si>
  <si>
    <t>Die Mitbenutzung von Freileitungsmasten, die von anderen Bauträgern errichtet werden, wird hier anteilig als Pauschale abgegolten. Es wird die mitverlegte Leitungslänge gerechnet.</t>
  </si>
  <si>
    <t>Verlegung von Leerrohren mit und ohne Glasfaser samt Trassenwarnband durch Einpflügen.</t>
  </si>
  <si>
    <t>Liefern und Verlegen der Inhouse-Fiber Verkabelung zu einer Ortszentrale. Diese Position kommt nicht zur Anwendung, wenn die Fiber Kabel nur in die Ortszentrale geführt werden.</t>
  </si>
  <si>
    <t>Herstellen der kompletten Elektroinstallation (Starkstrom und Schwachstrom) sowie notwendiger Verkabelungen, Anbindungen und Inbetriebnahmen. Die Position kommt pro Adaption Raum, Außenschrank oder Container zur Anwendung.</t>
  </si>
  <si>
    <t>Liefern und Montage einer LWL Spleißkassette inkl. Kupplungen und Pigtails.</t>
  </si>
  <si>
    <t xml:space="preserve">Liefern und Versetzen eines Außenschranks für die Aufnahme von DSLAM. Die Aufnahme und Halterungen bzw. Trägersystem für Spleißkassetten etc. ist in der Position mit enthalten. Die Herstellung der baulichen Aufnahme (z.B. Rahmen, Fundamente) sowie des Erdungssystems ist in der Position inkludiert. </t>
  </si>
  <si>
    <t>Lieferung und Montage von Antennenkabel bis 1 1/4" inkl. Stecker, Erder, Halterungen und Jumper.</t>
  </si>
  <si>
    <t>Außenschrank, inkl. aller Baumaßnahmen</t>
  </si>
  <si>
    <t>Lieferung und Montage eines Klima-Splittgerätes (Ausführung als Wärmpumpe mit Umkehrfunktion) inkl. allen Leitungen und erforderlichen Verkabelungen sowie Halterungen bzw. Unterkonstruktionen.</t>
  </si>
  <si>
    <t>Lieferung und Montage von Antennenhalterungen und Ausleger, unabängig ob diese auf einem Mast befestigt sind oder auf bzw. an einem Gebäude montiert werden, wenn es sich um eine bestehende Anlage handelt, welche erweitert werden muss.</t>
  </si>
  <si>
    <t>Herstellen der Kleingewässerquerung für die Leitungsverlegung von Kabelschutzrohren mit und ohne Glasfaser.</t>
  </si>
  <si>
    <t>Lieferung und Montage von Gitterrohrmasten, Gittermasten inkl. Antennenhalterungen,  Fundierung, Einfriedung und Zaunanlage. Die Anschüttung mit geeignetem Material und die Erdung ist mit dieser Position abgegolten.</t>
  </si>
  <si>
    <t>Lieferung und Montage von einem Monopol inkl. Antennenhalterungen, Fundierung, Einfriedung und Zaunanlage. Die Anschüttung mit geeignetem Material und die Erdung ist mit dieser Position abgegolten.</t>
  </si>
  <si>
    <t>Liefern und Versetzen eines Außenschranks, welcher zur Aufnahme von Telekommunikationsanlagen geeignet ist. Die Aufnahme und Halterungen bzw. das Trägersystem ist in der Position mit enthalten. Die Herstellung der baulichen Aufnahme (z.B. Rahmen, Fundamente) sowie des Erdungssystems ist in der Position inkludiert.</t>
  </si>
  <si>
    <t>Lieferung und Montage eines Hyprid Glasfaser - Kupferkabels.</t>
  </si>
  <si>
    <t>Lieferung und Montage einer Triband-Antenne inkl. Halterungen, Downtilt-Kits, Jumpern und sonstigem Montagematerial.</t>
  </si>
  <si>
    <t>Container</t>
  </si>
  <si>
    <t>Liefern und Versetzen eines Container in Sandwich- oder Massivbauweise, geeignet für die Aufnahme von Telekommunikationsanlagen mit einer Ausstattung entsprechend Pos. 70F. Die Herstellung der baulichen Aufnahme (z.B. Rahmen, Fundamente) sowie des Erdungssystems ist in der Position inkludiert. Der 19" Leerschrank kann mit Pos. 60G geltend gemacht werden.</t>
  </si>
  <si>
    <t>Herstellen der Brückenaufhängung für die Verlegung von Kabelschutzrohren mit und ohne Glasfaser.</t>
  </si>
  <si>
    <t>Gilt als Aufzahlungsposition zu Pos. 20A und 20B und vergütet den höheren Aufwand für Bodenklasse 6 und 7 gem. ÖNORM B 2205.</t>
  </si>
  <si>
    <t>Beinhaltet die Wiederherstellung der gebundenen oberen Tragschichten inkl. Verschleißschicht auf der Künettenbreite inkl. Übergriff mit Asphalt gem. den Richtlinien und Vorschriften für den Straßenbau (RVS) und den Vorgaben des Straßenerhalters.</t>
  </si>
  <si>
    <t>70H</t>
  </si>
  <si>
    <t>Hauptgruppe</t>
  </si>
  <si>
    <t>Pos.
Nr.</t>
  </si>
  <si>
    <t>Orts-
zentrale</t>
  </si>
  <si>
    <t>Gitterrohrmast, Gittermast inkl. Antennen-
halterungen</t>
  </si>
  <si>
    <t>Mitverlegung von Kabelschutzrohren bei bereit-
gestellter Künette</t>
  </si>
  <si>
    <t>Zuschlag bei der Bodenklasse 6 und 7 
(felsiger Untergrund)</t>
  </si>
  <si>
    <t>Rohrverband erdverlegbar 24 x 7  
(+1 x 14 oder +1 x 12 ) mm</t>
  </si>
  <si>
    <t>Ge-
bäude</t>
  </si>
  <si>
    <t>Fusionssspleiß inkl. Absetzen, Messung 
und Dokumentation</t>
  </si>
  <si>
    <t>Bauliche Anpassung 
(Raum oder Outdoorstandort)</t>
  </si>
  <si>
    <t>Access Site Greenfield oder Rooftop  
(Mobilfunk)</t>
  </si>
  <si>
    <t>Naturstein- bzw. Betonsteinbelag</t>
  </si>
  <si>
    <t>-</t>
  </si>
  <si>
    <t>Sonderleistungen, welche nicht in den Pauschalen abgebildet sind</t>
  </si>
  <si>
    <t>Dies ist ein branchenüblicher Pauschalbetrag für die Mitverlegung von Kabelschutzrohren durch andere Bauträger.</t>
  </si>
  <si>
    <t>gleich Pos. 30C</t>
  </si>
  <si>
    <t>gleich Pos. 40A</t>
  </si>
  <si>
    <t>80C</t>
  </si>
  <si>
    <t>Gebäude</t>
  </si>
  <si>
    <t>Herstellung Hausanschluss für Ein- und Zweiparteienhäuser</t>
  </si>
  <si>
    <t>Herstellung Hausanschluss für Mehrparteienhäuser (&gt;2 Wohneinheiten)</t>
  </si>
  <si>
    <t>80D</t>
  </si>
  <si>
    <t>Wohn-einheit</t>
  </si>
  <si>
    <t xml:space="preserve">Straßenschrank (Kabelverteilerschrank) </t>
  </si>
  <si>
    <t>Der auf Basis der Kostenpauschalen berechnete Förderbetrag bildet die Höchstgrenze für die Förderung. Die Einreichung basiert auf den in der Kostentabelle angeführten Pauschalen. Im Rahmen der Abrechnung ist nachzuweisen, dass diese Kosten zumindest erreicht wurden. Liegen Ihre tatsächlich angefallenen, nachweisbaren Kosten unter dem genehmigten Wert, hat dies eine Kürzung der Förderung zur Folge.</t>
  </si>
  <si>
    <t>Außenschrank für abgesetzte Ortszentrale</t>
  </si>
  <si>
    <t>70L</t>
  </si>
  <si>
    <t>Aufschlag Künette inkl. Wiederherstellung im städtischen Bereich</t>
  </si>
  <si>
    <t>20P</t>
  </si>
  <si>
    <t>Die Kosten für die Herstellung einer Künette 30 x 70 cm (unbefestigte Oberfläche) betreffen die Bodenklasse 3 - 5 nach ÖNORM B2205 „Erdarbeiten-Werkvertragsnorm“. In dieser Position ist auch das Sandbett für die Leistungsverlegung, Warnbänder, das Hinterfüllen, Verdichten und die Verfuhr inkl. Deponierung des überschüssigen Materials inkludiert. Weiters ist die provisorische Wiederherstellung (Planum) inkludiert.</t>
  </si>
  <si>
    <t>Die Kosten für die Herstellung einer Künette 30 x 70 cm (befestigte Oberfläche) betreffen die Bodenklasse 3 - 5 nach ÖNORM B2205 „Erdarbeiten-Werkvertragsnorm“. In dieser Position ist auch das Sandbett für die Leistungsverlegung, Warnbänder, das Hinterfüllen, Verdichten und die Verfuhr inkl. Deponierung des überschüssigen Materials inkludiert. Weiters ist die provisorische Wiederherstellung (Planum) inkludiert.</t>
  </si>
  <si>
    <t>Beinhaltet die Wiederherstellung der gebundenen oberen Tragschichten inkl. Verschleißschicht auf der Künettenbreite inkl. Übergriff mit Beton gem. den RVS und den Vorgaben des Straßenerhalters.</t>
  </si>
  <si>
    <t>Wiederherstellung der Pflasterung auf der Künettenbreite inkl. Übergriff gem. ÖNORM B 2214 Pflasterarbeiten und den RVS.</t>
  </si>
  <si>
    <t>Wiederherstellung des Banketts gem. den Vorgaben der RVS.</t>
  </si>
  <si>
    <t>Wiederherstellung der Randsteine gem. ÖNORM B 2214 Pflasterarbeiten und den RVS.</t>
  </si>
  <si>
    <t>Die Position beinhaltet die Lieferung von Kabelschutzrohren DN32 bis DN50 und Formstücken sowie die Verlegung, Druckprüfung, Kalibrierung und das Herstellen eines dichten Abschlusses.</t>
  </si>
  <si>
    <t>Die Position beinhaltet die Lieferung von Kabelschutzrohren DN32 bis DN50, Subducts und Formstücken sowie die Verlegung des Rohrs, das Einblasen der Subducts und das Herstellen eines dichten Abschlusses.</t>
  </si>
  <si>
    <t>Diese Positon beinhaltet die Lieferung der verschiedenen erdverlegbaren Rohrverbände und Formstücke sowie die Verlegung der Rohrverbände und das Herstellen eines dichten Abschlusses der Mikrorohre.</t>
  </si>
  <si>
    <t>Liefern, Herstellung bzw. Verlegen der Abzweigung, Einzelrohr mit Überlänge für Zuleitung und Verlegung zum Gebäude, Steckmuffe und Endstopfen.</t>
  </si>
  <si>
    <t>Liefern und Verlegen (z. B. Einjetten) von Glasfaserkabel der entsprechenden Konfiguration in einem Mikrorohr.</t>
  </si>
  <si>
    <t>Liefern und Montieren eines passiven optischen Netzwerk-
splitters.</t>
  </si>
  <si>
    <t>Herstellen eines Fusionsspleißes inkl. dem Absetzen, der 
Messung und der Dokumentation.</t>
  </si>
  <si>
    <t>Liefern und Versetzen eines Straßenschrankes inkl. interner Bestückungselemente wie Halterungen usw. Inkludiert sind hierzu alle Baumaßnahmen wie Fundament und Erdung. Die LWL-Spleißmuffe bzw. -Spleißbox wird getrennt vergütet.</t>
  </si>
  <si>
    <t>Liefern und Versetzen eines Unterflurschachts mit Deckel inkl. interner Bestückungselemente wie Halterungen usw. Inkludiert sind hierzu alle Baumaßnahmen wie Fundament und Erdung. Die LWL-Spleißmuffe bzw. -Spleißbox wird getrennt vergütet.</t>
  </si>
  <si>
    <t>Liefern und Versetzen eines Ziehschachts mit Deckel inkl. interner Bestückungselemente wie Halterungen usw. Inkludiert sind hierzu alle Baumaßnahmen wie Fundament und Erdung.</t>
  </si>
  <si>
    <t>Diese Positition beinhaltet die Lieferung und Montage der LWL- Spleißmuffe bzw. -Spleißbox pro Schrank oder Schacht.</t>
  </si>
  <si>
    <t>Liefern und Versetzen eines Außenschranks, welcher zur Aufnahme von Telekommunikationsanlagen geeignet ist. Die Aufnahme und Halterungen bzw. Trägersystem sind in der Position mit enthalten. Die Herstellung der baulichen Aufnahme (z. B. Rahmen, Fundamente) sowie des Erdungssystems ist in der Position inkludiert.</t>
  </si>
  <si>
    <t>Liefern und Versetzen eines Containers in Sandwich- oder Massivbauweise, geeignet für die Aufnahme von Telekommunikationsanlagen (2 Stk. 19" Schränken) mit einer Ausstattung entsprechend Pos. 60A. Die Herstellung der baulichen Aufnahme (z. B. Rahmen, Fundamente) sowie des Erdungssystems ist in der Position inkludiert.</t>
  </si>
  <si>
    <t>Liefern und Versetzen eines Containers in Sandwich- oder Massivbauweise, geeignet für die Aufnahme von Telekommunikationsanlagen (4 Stk. 19" Schränken) mit einer Ausstattung entsprechend Pos. 60A. Die Herstellung der baulichen Aufnahme (z. B. Rahmen, Fundamente) sowie des Erdungssystems ist in der Position inkludiert.</t>
  </si>
  <si>
    <t>Liefern und Montage eines 19" Schranks, 60 x 60 x 200 cm (Mindestabmessung) inkl. Stromversorgung (Stromleiste), Lüfter am Dach und Kabeleinführungen, Kabelführungen im Schrank und in den 19" Schienen.</t>
  </si>
  <si>
    <t>Liefern und Montage einer LWL-Spleißkassette inkl. Kupplungen und Pigtails.</t>
  </si>
  <si>
    <t>Tragen Sie hier die geplanten Stunden an Eigenleistungen ein, welche nicht durch Pauschalen (Leistungspositionen) oder Aufschläge wie Planung oder Bauaufsicht und Projektmanagement abgedeckt sind. Als Eigenleistungen können nur investitionsbezogene Projektkosten beantragt werden. Erläutern Sie in der Projektbeschreibung, für welche Leistungen diese Kosten anfallen.</t>
  </si>
  <si>
    <t>Mit dieser Position sind die Leistungen des Vermessers inkl. der Plandarstellung der geförderten Infrastruktur und Detaildokumentation abgedeckt. Die Plandaten sind auch in der WebGIS-Anwendung des bmvit mit Betriebsfreigabe bzw. spätestens acht Wochen nach Abschluss der Arbeiten einzutragen.</t>
  </si>
  <si>
    <t>Herstellen eines Hausanschlusses von der Hauseinführung, dem Gebäudeeinführungspunkt (Building Entry Point), der Gebäudeverkabelung bis zu den optischen Telekommunikationssteckdosen (Optical Telecommunication Outlet) des Gebäudes.</t>
  </si>
  <si>
    <t>Herstellen eines Wohnungsanschlusses von der Hauseinführung, dem Gebäudeeinführungspunkt (Building Entry Point), der Gebäudeverkabelung bis zu den optischen Telekommunikationssteckdosen (Optical Telecommunication Outlet) der Wohnungen.</t>
  </si>
  <si>
    <t>Tragen Sie hier weitere Investitionskosten ein, die in keiner bzw. keinem der oben aufgelisteten Pauschalen bzw. Aufschlägen enthalten sind. Voraussetzung ist, dass es sich dabei um förderbare Kosten handelt (Details dazu siehe im Leitfaden unter Punkt 2.6 und 2.7) und diese textlich im Antrag genau beschrieben sind.</t>
  </si>
  <si>
    <t>Mit dieser Position können Sie maximal 5% Planungskosten aller Kosten der Gruppen 10-80 anführen. Sie können auch einen geringeren Satz geltend machen, oder diese Position überhaupt streichen. Hierzu ist der Wert auf 0% zusetzen. Mit dieser Position sind alle Leistungen gem. HOA 2002, Abschnitt A, § 3 (Teilleistungen der Planung) abgegolten.</t>
  </si>
  <si>
    <t>Bauaufsicht/Projektmanagement</t>
  </si>
  <si>
    <t>Verlegung in Abwasserkanälen, nicht begehbar</t>
  </si>
  <si>
    <t>Verlegung in Abwasserkanälen, begehbar</t>
  </si>
  <si>
    <t>20Q</t>
  </si>
  <si>
    <t>20R</t>
  </si>
  <si>
    <t>20T</t>
  </si>
  <si>
    <t>Verlegung in begehbaren Abwasserkanälen z.B. zur Untertunnelung von Straßen- und Eisenbahnprojekten inkl. Kabelkanal und Befestigungsmaterial.</t>
  </si>
  <si>
    <t>Roboterverlegung in nicht begehbaren Abwasserkanälen
z.B. zur Untertunnelung von Straßen- und Eisenbahnprojekten inkl. Kabelkanal und Befestigungsmaterial.</t>
  </si>
  <si>
    <t>Horizontalspühlverfahren inkl. Herstellung des Pilotbohrlochs
und Kabelschutzrohr.</t>
  </si>
  <si>
    <t>20U</t>
  </si>
  <si>
    <t>Herstellen des Schlitzgrabens für die Verlegung von Leerrohren mit und ohne Glasfaser inkl. Vergussmass und Dichtband des Grabens lt. Anforderungen des Straßenerhalters bzw. den RVS 03.08.61.</t>
  </si>
  <si>
    <t>Befestigung auf Strommasten (als Errichtungskosten)</t>
  </si>
  <si>
    <t>Montage auf Strommasten, Mitführung mit Erdungsseil
bzw. Holzmasten zur Montage des verseilten Luftkabels</t>
  </si>
  <si>
    <t>Minikabel 24 bis 48 Fasern</t>
  </si>
  <si>
    <t>Verlegung mittels Erdrakete bis DN120</t>
  </si>
  <si>
    <t>40F</t>
  </si>
  <si>
    <t>Grabenlose Verlegung, Spülbohrverfahren bis 
DA 110</t>
  </si>
  <si>
    <t>20S</t>
  </si>
  <si>
    <t>Verlegung mit Bankettfräse</t>
  </si>
  <si>
    <t>Bankettfräse Wiederherstellung Asphalt Zuschlag</t>
  </si>
  <si>
    <t>20V</t>
  </si>
  <si>
    <t>20W</t>
  </si>
  <si>
    <t>Bankettfräse, fräsen Bodenklasse 5 und 6 Zuschlag</t>
  </si>
  <si>
    <t>Bankettfräse, fräsen in Asphalt Zuschlag</t>
  </si>
  <si>
    <t>Gilt als Aufzahlungsposition zu Pos. 20T und vergütet den höheren Aufwand für Bodenklasse 6 und 7 gem. ÖNORM B 2205.</t>
  </si>
  <si>
    <t>Gilt als Aufzahlungsposition zu Pos. 20T und vergütet die Wiederherstellung der Oberfläche Asphalt.</t>
  </si>
  <si>
    <t>60J</t>
  </si>
  <si>
    <t>10D</t>
  </si>
  <si>
    <t>Euro pro 
Einheit</t>
  </si>
  <si>
    <t>Herstellen des Start- und Zielschachtes bzw. Kernbohrlochs in einer Gebäudestruktur inkl. Leitungsverlegung mittel Bodenverdrängungshämmer (Erdrakete). Weiters inkludiert ist die Wiederherstellung des Geländes nach dem Vorhaben.</t>
  </si>
  <si>
    <t xml:space="preserve">Herstellen einer Fräskünette in einer Breite von 15 bis 20 cm (in Kurven bis zu 25 cm) und einer Tiefe von 50 bis 70 cm. Einlegen eines Mikrorohres in einer Sohlentiefe von 47 bis 67 cm, inkl. Umhüllen mit geeignetem Material, sowie Einlegen eines Warnbandes in definierter Höhe. Verschließen der Künette mit anstehendem Material und abschließender Verdichtung. </t>
  </si>
  <si>
    <t>Gilt als Aufzahlungsposition zu Pos. 20T und vergütet den höheren Aufwand der Anwendung der Bankettfräse in Asphalt.</t>
  </si>
  <si>
    <t>Gilt als Aufzahlungsposition zu Pos. 20A und 20B und vergütet den höheren Aufwand für die Herstellung der Künette und Wiederherstellung der Oberfläche im städtischen Bereich (Einwohner &gt; 30.000) oder in vergleichbaren dicht besiedelten Gebieten.</t>
  </si>
  <si>
    <t>Die Position beinhaltet Herstellen eines antistatischen Bodenbelags, Bohrungen mit Abdichtungen für Rohreinführungen, Rohr- und Kabelführungen im Raum, einbruchhemmende Tür mit Schließsystem, Alarmsystem, Abluftführungen und Brandschutz (Rauchmelder, Feuerlöscher). Die Pauschale richtet sich nach der Anforderung des Planungsleitfadens an Ortszentralen von ca. 15m².</t>
  </si>
  <si>
    <t>Die Position beinhaltet bei Telekomraum: Herstellen eines antistatischen Bodenbelages, Bohrungen mit Abdichtungen für Rohreinführungen, Rohr- und Kabelführungen im Raum, Einbruchhemmende Tür mit Schließsystem, Alarmsystem, Abluftführungen und Brandschutz (Rauchmelder, Feuerlöscher); Die Pauschale richtet sich nach der Anforderung des Planungsleitfadens an Ortszentralen von ca. 15m².
Bei Außenstationen beinhaltet die Position alle baulichen Maßnahmen wie Rahmen und Verstärkungen bestehender Dachsystem. Der 19" Leerschrank kann mit Pos. 60G geltend gemacht werden.</t>
  </si>
  <si>
    <t>Mit dieser Position können Sie maximal 5% Kosten für Bauaufsicht der gesamten Kosten der Gruppen 10-80 anführen. Sie können auch einen geringeren Satz geltend machen oder diese Position überhaupt streichen. Hierzu ist der Wert auf 0% zusetzen. Mit dieser Position sind alle Leistungen gem. HOA 2002, Abschnitt A, § 4 (Bauaufsicht) sowie sämtliche Projektmanagement-Leistungen (Projektorganisation, Projektkoordination, Projektcontrolling etc.) abgegolten. Mögliche Abnahmemessungen der TK-Infrastruktur durch einen Sachverständigen sind in dieser Position inkludiert.</t>
  </si>
  <si>
    <t>Euro</t>
  </si>
  <si>
    <t>Menge</t>
  </si>
  <si>
    <t>Gesamtkosten pro Gemeinde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</si>
</sst>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quot; €&quot;_-;\-* #,##0.00&quot; €&quot;_-;_-* \-??&quot; €&quot;_-;_-@_-"/>
    <numFmt numFmtId="165" formatCode="#,##0.0"/>
  </numFmts>
  <fonts count="28"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Calibri"/>
      <family val="2"/>
      <scheme val="minor"/>
    </font>
    <font>
      <sz val="9"/>
      <color theme="1"/>
      <name val="Verdana"/>
      <family val="2"/>
    </font>
    <font>
      <sz val="12"/>
      <name val="Times New Roman"/>
      <family val="1"/>
    </font>
    <font>
      <sz val="12"/>
      <name val="Calibri"/>
      <family val="2"/>
      <scheme val="minor"/>
    </font>
    <font>
      <b/>
      <sz val="12"/>
      <name val="Calibri"/>
      <family val="2"/>
      <scheme val="minor"/>
    </font>
    <font>
      <b/>
      <i/>
      <sz val="12"/>
      <name val="Calibri"/>
      <family val="2"/>
      <scheme val="minor"/>
    </font>
    <font>
      <sz val="14"/>
      <name val="Calibri"/>
      <family val="2"/>
      <scheme val="minor"/>
    </font>
    <font>
      <b/>
      <sz val="14"/>
      <name val="Calibri"/>
      <family val="2"/>
      <scheme val="minor"/>
    </font>
    <font>
      <b/>
      <sz val="18"/>
      <name val="Calibri"/>
      <family val="2"/>
      <scheme val="minor"/>
    </font>
  </fonts>
  <fills count="3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indexed="64"/>
      </patternFill>
    </fill>
    <fill>
      <patternFill patternType="solid">
        <fgColor theme="4" tint="0.599963377788628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59999389629810485"/>
        <bgColor indexed="64"/>
      </patternFill>
    </fill>
  </fills>
  <borders count="2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diagonal/>
    </border>
    <border>
      <left/>
      <right/>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style="thin">
        <color theme="4" tint="0.59996337778862885"/>
      </right>
      <top/>
      <bottom style="thin">
        <color theme="4" tint="0.59996337778862885"/>
      </bottom>
      <diagonal/>
    </border>
    <border>
      <left style="medium">
        <color indexed="64"/>
      </left>
      <right style="medium">
        <color indexed="64"/>
      </right>
      <top style="medium">
        <color indexed="64"/>
      </top>
      <bottom style="thin">
        <color theme="4" tint="0.59996337778862885"/>
      </bottom>
      <diagonal/>
    </border>
    <border>
      <left style="medium">
        <color indexed="64"/>
      </left>
      <right style="medium">
        <color indexed="64"/>
      </right>
      <top style="thin">
        <color theme="4" tint="0.59996337778862885"/>
      </top>
      <bottom style="thin">
        <color theme="4" tint="0.59996337778862885"/>
      </bottom>
      <diagonal/>
    </border>
    <border>
      <left style="medium">
        <color indexed="64"/>
      </left>
      <right style="medium">
        <color indexed="64"/>
      </right>
      <top style="thin">
        <color theme="4" tint="0.59996337778862885"/>
      </top>
      <bottom style="medium">
        <color indexed="64"/>
      </bottom>
      <diagonal/>
    </border>
    <border>
      <left style="medium">
        <color indexed="64"/>
      </left>
      <right style="medium">
        <color indexed="64"/>
      </right>
      <top style="medium">
        <color indexed="64"/>
      </top>
      <bottom style="thin">
        <color theme="4" tint="0.39994506668294322"/>
      </bottom>
      <diagonal/>
    </border>
    <border>
      <left style="medium">
        <color indexed="64"/>
      </left>
      <right style="medium">
        <color indexed="64"/>
      </right>
      <top style="thin">
        <color theme="4" tint="0.39994506668294322"/>
      </top>
      <bottom style="thin">
        <color theme="4" tint="0.39994506668294322"/>
      </bottom>
      <diagonal/>
    </border>
    <border>
      <left style="thin">
        <color theme="4" tint="0.59996337778862885"/>
      </left>
      <right style="thin">
        <color theme="4" tint="0.59996337778862885"/>
      </right>
      <top/>
      <bottom/>
      <diagonal/>
    </border>
  </borders>
  <cellStyleXfs count="49">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2" applyNumberFormat="0" applyAlignment="0" applyProtection="0"/>
    <xf numFmtId="0" fontId="6" fillId="21" borderId="3" applyNumberFormat="0" applyAlignment="0" applyProtection="0"/>
    <xf numFmtId="164" fontId="1" fillId="0" borderId="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7" borderId="2" applyNumberFormat="0" applyAlignment="0" applyProtection="0"/>
    <xf numFmtId="0" fontId="13" fillId="0" borderId="8" applyNumberFormat="0" applyFill="0" applyAlignment="0" applyProtection="0"/>
    <xf numFmtId="0" fontId="14" fillId="22" borderId="0" applyNumberFormat="0" applyBorder="0" applyAlignment="0" applyProtection="0"/>
    <xf numFmtId="0" fontId="1" fillId="23" borderId="9" applyNumberFormat="0" applyAlignment="0" applyProtection="0"/>
    <xf numFmtId="0" fontId="15" fillId="20" borderId="1"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0" applyNumberFormat="0" applyFill="0" applyBorder="0" applyAlignment="0" applyProtection="0"/>
    <xf numFmtId="0" fontId="19" fillId="0" borderId="0"/>
    <xf numFmtId="0" fontId="20" fillId="0" borderId="0"/>
    <xf numFmtId="0" fontId="21" fillId="0" borderId="0"/>
    <xf numFmtId="43" fontId="21" fillId="0" borderId="0" applyFont="0" applyFill="0" applyBorder="0" applyAlignment="0" applyProtection="0"/>
    <xf numFmtId="9" fontId="21" fillId="0" borderId="0" applyFont="0" applyFill="0" applyBorder="0" applyAlignment="0" applyProtection="0"/>
  </cellStyleXfs>
  <cellXfs count="54">
    <xf numFmtId="0" fontId="0" fillId="0" borderId="0" xfId="0"/>
    <xf numFmtId="0" fontId="22" fillId="0" borderId="0" xfId="44" applyFont="1" applyFill="1" applyBorder="1" applyAlignment="1">
      <alignment vertical="top"/>
    </xf>
    <xf numFmtId="0" fontId="22" fillId="0" borderId="0" xfId="44" applyFont="1" applyFill="1" applyBorder="1" applyAlignment="1">
      <alignment horizontal="center" vertical="top"/>
    </xf>
    <xf numFmtId="0" fontId="22" fillId="0" borderId="0" xfId="44" applyFont="1" applyFill="1" applyBorder="1" applyAlignment="1"/>
    <xf numFmtId="0" fontId="23" fillId="24" borderId="10" xfId="0" applyFont="1" applyFill="1" applyBorder="1" applyAlignment="1"/>
    <xf numFmtId="0" fontId="23" fillId="24" borderId="10" xfId="0" applyFont="1" applyFill="1" applyBorder="1" applyAlignment="1">
      <alignment horizontal="center"/>
    </xf>
    <xf numFmtId="0" fontId="22" fillId="24" borderId="10" xfId="44" applyFont="1" applyFill="1" applyBorder="1" applyAlignment="1">
      <alignment horizontal="center"/>
    </xf>
    <xf numFmtId="0" fontId="22" fillId="25" borderId="10" xfId="44" applyFont="1" applyFill="1" applyBorder="1" applyAlignment="1">
      <alignment vertical="top" wrapText="1"/>
    </xf>
    <xf numFmtId="0" fontId="23" fillId="24" borderId="10" xfId="0" applyFont="1" applyFill="1" applyBorder="1" applyAlignment="1">
      <alignment wrapText="1"/>
    </xf>
    <xf numFmtId="0" fontId="22" fillId="27" borderId="10" xfId="44" applyFont="1" applyFill="1" applyBorder="1" applyAlignment="1">
      <alignment vertical="top" wrapText="1"/>
    </xf>
    <xf numFmtId="0" fontId="24" fillId="26" borderId="10" xfId="44" applyFont="1" applyFill="1" applyBorder="1" applyAlignment="1">
      <alignment horizontal="left" vertical="top"/>
    </xf>
    <xf numFmtId="0" fontId="24" fillId="26" borderId="10" xfId="44" applyFont="1" applyFill="1" applyBorder="1" applyAlignment="1">
      <alignment horizontal="center" vertical="top" wrapText="1"/>
    </xf>
    <xf numFmtId="0" fontId="24" fillId="26" borderId="10" xfId="44" applyFont="1" applyFill="1" applyBorder="1" applyAlignment="1">
      <alignment horizontal="center" vertical="top"/>
    </xf>
    <xf numFmtId="0" fontId="22" fillId="27" borderId="10" xfId="44" applyFont="1" applyFill="1" applyBorder="1" applyAlignment="1">
      <alignment vertical="top"/>
    </xf>
    <xf numFmtId="0" fontId="22" fillId="27" borderId="10" xfId="44" applyFont="1" applyFill="1" applyBorder="1" applyAlignment="1">
      <alignment horizontal="center" vertical="top"/>
    </xf>
    <xf numFmtId="4" fontId="22" fillId="27" borderId="10" xfId="44" applyNumberFormat="1" applyFont="1" applyFill="1" applyBorder="1" applyAlignment="1">
      <alignment vertical="top"/>
    </xf>
    <xf numFmtId="0" fontId="22" fillId="25" borderId="10" xfId="44" applyFont="1" applyFill="1" applyBorder="1" applyAlignment="1">
      <alignment horizontal="center" vertical="top"/>
    </xf>
    <xf numFmtId="4" fontId="22" fillId="25" borderId="10" xfId="44" applyNumberFormat="1" applyFont="1" applyFill="1" applyBorder="1" applyAlignment="1">
      <alignment vertical="top"/>
    </xf>
    <xf numFmtId="165" fontId="22" fillId="27" borderId="10" xfId="44" applyNumberFormat="1" applyFont="1" applyFill="1" applyBorder="1" applyAlignment="1">
      <alignment vertical="top"/>
    </xf>
    <xf numFmtId="165" fontId="22" fillId="25" borderId="10" xfId="44" applyNumberFormat="1" applyFont="1" applyFill="1" applyBorder="1" applyAlignment="1">
      <alignment vertical="top"/>
    </xf>
    <xf numFmtId="4" fontId="22" fillId="27" borderId="10" xfId="44" applyNumberFormat="1" applyFont="1" applyFill="1" applyBorder="1" applyAlignment="1">
      <alignment horizontal="center" vertical="top"/>
    </xf>
    <xf numFmtId="4" fontId="22" fillId="25" borderId="10" xfId="44" applyNumberFormat="1" applyFont="1" applyFill="1" applyBorder="1" applyAlignment="1">
      <alignment horizontal="center" vertical="top"/>
    </xf>
    <xf numFmtId="0" fontId="22" fillId="28" borderId="10" xfId="44" applyFont="1" applyFill="1" applyBorder="1" applyAlignment="1">
      <alignment vertical="top" wrapText="1"/>
    </xf>
    <xf numFmtId="0" fontId="22" fillId="28" borderId="10" xfId="44" applyFont="1" applyFill="1" applyBorder="1" applyAlignment="1">
      <alignment horizontal="center" vertical="top"/>
    </xf>
    <xf numFmtId="4" fontId="22" fillId="28" borderId="10" xfId="44" applyNumberFormat="1" applyFont="1" applyFill="1" applyBorder="1" applyAlignment="1">
      <alignment vertical="top"/>
    </xf>
    <xf numFmtId="4" fontId="22" fillId="28" borderId="10" xfId="44" applyNumberFormat="1" applyFont="1" applyFill="1" applyBorder="1" applyAlignment="1">
      <alignment horizontal="center" vertical="top"/>
    </xf>
    <xf numFmtId="4" fontId="23" fillId="24" borderId="10" xfId="0" applyNumberFormat="1" applyFont="1" applyFill="1" applyBorder="1" applyAlignment="1">
      <alignment horizontal="right"/>
    </xf>
    <xf numFmtId="4" fontId="22" fillId="0" borderId="0" xfId="44" applyNumberFormat="1" applyFont="1" applyFill="1" applyBorder="1" applyAlignment="1">
      <alignment vertical="top"/>
    </xf>
    <xf numFmtId="0" fontId="25" fillId="0" borderId="0" xfId="44" applyFont="1" applyFill="1" applyBorder="1" applyAlignment="1">
      <alignment vertical="top"/>
    </xf>
    <xf numFmtId="0" fontId="25" fillId="0" borderId="0" xfId="44" applyFont="1" applyFill="1" applyBorder="1" applyAlignment="1">
      <alignment horizontal="center" vertical="top"/>
    </xf>
    <xf numFmtId="0" fontId="26" fillId="29" borderId="10" xfId="0" applyFont="1" applyFill="1" applyBorder="1" applyAlignment="1">
      <alignment vertical="center"/>
    </xf>
    <xf numFmtId="0" fontId="26" fillId="29" borderId="10" xfId="0" applyFont="1" applyFill="1" applyBorder="1" applyAlignment="1">
      <alignment horizontal="center" vertical="center"/>
    </xf>
    <xf numFmtId="0" fontId="25" fillId="29" borderId="10" xfId="44" applyFont="1" applyFill="1" applyBorder="1" applyAlignment="1">
      <alignment horizontal="center" vertical="center"/>
    </xf>
    <xf numFmtId="4" fontId="26" fillId="29" borderId="10" xfId="0" applyNumberFormat="1" applyFont="1" applyFill="1" applyBorder="1" applyAlignment="1">
      <alignment horizontal="right" vertical="center"/>
    </xf>
    <xf numFmtId="0" fontId="22" fillId="27" borderId="13" xfId="44" applyFont="1" applyFill="1" applyBorder="1" applyAlignment="1">
      <alignment horizontal="center" vertical="top"/>
    </xf>
    <xf numFmtId="0" fontId="22" fillId="25" borderId="13" xfId="44" applyFont="1" applyFill="1" applyBorder="1" applyAlignment="1">
      <alignment horizontal="center" vertical="top"/>
    </xf>
    <xf numFmtId="0" fontId="22" fillId="27" borderId="14" xfId="44" applyFont="1" applyFill="1" applyBorder="1" applyAlignment="1">
      <alignment horizontal="center" vertical="top"/>
    </xf>
    <xf numFmtId="0" fontId="22" fillId="25" borderId="14" xfId="44" applyFont="1" applyFill="1" applyBorder="1" applyAlignment="1">
      <alignment horizontal="center" vertical="top"/>
    </xf>
    <xf numFmtId="0" fontId="23" fillId="24" borderId="15" xfId="0" applyFont="1" applyFill="1" applyBorder="1" applyAlignment="1">
      <alignment horizontal="center"/>
    </xf>
    <xf numFmtId="0" fontId="22" fillId="24" borderId="16" xfId="44" applyFont="1" applyFill="1" applyBorder="1" applyAlignment="1">
      <alignment horizontal="center"/>
    </xf>
    <xf numFmtId="0" fontId="22" fillId="0" borderId="17" xfId="44" applyFont="1" applyFill="1" applyBorder="1" applyAlignment="1">
      <alignment horizontal="center" vertical="top"/>
    </xf>
    <xf numFmtId="0" fontId="22" fillId="0" borderId="18" xfId="44" applyFont="1" applyFill="1" applyBorder="1" applyAlignment="1">
      <alignment horizontal="center" vertical="top"/>
    </xf>
    <xf numFmtId="0" fontId="22" fillId="0" borderId="19" xfId="44" applyFont="1" applyFill="1" applyBorder="1" applyAlignment="1">
      <alignment horizontal="center" vertical="top"/>
    </xf>
    <xf numFmtId="0" fontId="22" fillId="0" borderId="20" xfId="44" applyFont="1" applyFill="1" applyBorder="1" applyAlignment="1">
      <alignment horizontal="center" vertical="top"/>
    </xf>
    <xf numFmtId="0" fontId="22" fillId="0" borderId="21" xfId="44" applyFont="1" applyFill="1" applyBorder="1" applyAlignment="1">
      <alignment horizontal="center" vertical="top"/>
    </xf>
    <xf numFmtId="0" fontId="22" fillId="27" borderId="14" xfId="44" applyFont="1" applyFill="1" applyBorder="1" applyAlignment="1">
      <alignment horizontal="center" vertical="top" wrapText="1"/>
    </xf>
    <xf numFmtId="0" fontId="22" fillId="24" borderId="22" xfId="44" applyFont="1" applyFill="1" applyBorder="1" applyAlignment="1">
      <alignment horizontal="center"/>
    </xf>
    <xf numFmtId="0" fontId="22" fillId="25" borderId="14" xfId="44" applyFont="1" applyFill="1" applyBorder="1" applyAlignment="1">
      <alignment horizontal="center" vertical="top" wrapText="1" shrinkToFit="1"/>
    </xf>
    <xf numFmtId="0" fontId="22" fillId="25" borderId="14" xfId="44" applyFont="1" applyFill="1" applyBorder="1" applyAlignment="1">
      <alignment horizontal="center" vertical="top" wrapText="1"/>
    </xf>
    <xf numFmtId="0" fontId="23" fillId="24" borderId="22" xfId="0" applyFont="1" applyFill="1" applyBorder="1" applyAlignment="1">
      <alignment horizontal="center"/>
    </xf>
    <xf numFmtId="0" fontId="22" fillId="0" borderId="12" xfId="44" applyFont="1" applyFill="1" applyBorder="1" applyAlignment="1">
      <alignment horizontal="left" vertical="top" wrapText="1"/>
    </xf>
    <xf numFmtId="0" fontId="27" fillId="29" borderId="0" xfId="0" applyFont="1" applyFill="1" applyBorder="1" applyAlignment="1">
      <alignment horizontal="center" vertical="center"/>
    </xf>
    <xf numFmtId="0" fontId="22" fillId="27" borderId="11" xfId="44" applyFont="1" applyFill="1" applyBorder="1" applyAlignment="1">
      <alignment horizontal="center" vertical="top" wrapText="1"/>
    </xf>
    <xf numFmtId="0" fontId="22" fillId="27" borderId="0" xfId="44" applyFont="1" applyFill="1" applyBorder="1" applyAlignment="1">
      <alignment horizontal="center" vertical="top" wrapText="1"/>
    </xf>
  </cellXfs>
  <cellStyles count="49">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tabSelected="1" topLeftCell="A25" zoomScale="110" zoomScaleNormal="110" workbookViewId="0">
      <selection activeCell="A29" sqref="A29"/>
    </sheetView>
  </sheetViews>
  <sheetFormatPr baseColWidth="10" defaultColWidth="11.42578125" defaultRowHeight="15.75" x14ac:dyDescent="0.25"/>
  <cols>
    <col min="1" max="1" width="44.28515625" style="1" customWidth="1"/>
    <col min="2" max="2" width="5.28515625" style="2" customWidth="1"/>
    <col min="3" max="3" width="9.28515625" style="2" customWidth="1"/>
    <col min="4" max="4" width="9.42578125" style="1" customWidth="1"/>
    <col min="5" max="6" width="11.85546875" style="1" customWidth="1"/>
    <col min="7" max="7" width="60.42578125" style="1" customWidth="1"/>
    <col min="8" max="8" width="46.140625" style="1" customWidth="1"/>
    <col min="9" max="16384" width="11.42578125" style="1"/>
  </cols>
  <sheetData>
    <row r="1" spans="1:7" ht="32.25" customHeight="1" x14ac:dyDescent="0.25">
      <c r="A1" s="51" t="s">
        <v>57</v>
      </c>
      <c r="B1" s="51"/>
      <c r="C1" s="51"/>
      <c r="D1" s="51"/>
      <c r="E1" s="51"/>
      <c r="F1" s="51"/>
      <c r="G1" s="51"/>
    </row>
    <row r="2" spans="1:7" ht="48.75" customHeight="1" x14ac:dyDescent="0.25">
      <c r="A2" s="52" t="s">
        <v>166</v>
      </c>
      <c r="B2" s="53"/>
      <c r="C2" s="53"/>
      <c r="D2" s="53"/>
      <c r="E2" s="53"/>
      <c r="F2" s="53"/>
      <c r="G2" s="53"/>
    </row>
    <row r="3" spans="1:7" ht="9" customHeight="1" x14ac:dyDescent="0.25">
      <c r="A3" s="50"/>
      <c r="B3" s="50"/>
      <c r="C3" s="50"/>
      <c r="D3" s="50"/>
      <c r="E3" s="50"/>
      <c r="F3" s="50"/>
      <c r="G3" s="50"/>
    </row>
    <row r="4" spans="1:7" ht="31.5" x14ac:dyDescent="0.25">
      <c r="A4" s="10" t="s">
        <v>0</v>
      </c>
      <c r="B4" s="11" t="s">
        <v>143</v>
      </c>
      <c r="C4" s="12" t="s">
        <v>236</v>
      </c>
      <c r="D4" s="12" t="s">
        <v>1</v>
      </c>
      <c r="E4" s="11" t="s">
        <v>227</v>
      </c>
      <c r="F4" s="11" t="s">
        <v>235</v>
      </c>
      <c r="G4" s="10" t="s">
        <v>118</v>
      </c>
    </row>
    <row r="5" spans="1:7" s="3" customFormat="1" ht="24.75" customHeight="1" thickBot="1" x14ac:dyDescent="0.3">
      <c r="A5" s="4" t="s">
        <v>51</v>
      </c>
      <c r="B5" s="5">
        <v>10</v>
      </c>
      <c r="C5" s="38"/>
      <c r="D5" s="6" t="s">
        <v>154</v>
      </c>
      <c r="E5" s="5" t="s">
        <v>154</v>
      </c>
      <c r="F5" s="26">
        <f>SUM(F6:F9)</f>
        <v>0</v>
      </c>
      <c r="G5" s="4" t="s">
        <v>142</v>
      </c>
    </row>
    <row r="6" spans="1:7" ht="47.25" x14ac:dyDescent="0.25">
      <c r="A6" s="13" t="s">
        <v>12</v>
      </c>
      <c r="B6" s="34" t="s">
        <v>61</v>
      </c>
      <c r="C6" s="40"/>
      <c r="D6" s="36" t="s">
        <v>3</v>
      </c>
      <c r="E6" s="15">
        <v>15</v>
      </c>
      <c r="F6" s="15">
        <f>+E6*C6</f>
        <v>0</v>
      </c>
      <c r="G6" s="9" t="s">
        <v>119</v>
      </c>
    </row>
    <row r="7" spans="1:7" ht="47.25" x14ac:dyDescent="0.25">
      <c r="A7" s="7" t="s">
        <v>146</v>
      </c>
      <c r="B7" s="35" t="s">
        <v>62</v>
      </c>
      <c r="C7" s="41"/>
      <c r="D7" s="37" t="s">
        <v>3</v>
      </c>
      <c r="E7" s="17">
        <v>5.2</v>
      </c>
      <c r="F7" s="17">
        <f t="shared" ref="F7:F62" si="0">+E7*C7</f>
        <v>0</v>
      </c>
      <c r="G7" s="7" t="s">
        <v>156</v>
      </c>
    </row>
    <row r="8" spans="1:7" ht="47.25" x14ac:dyDescent="0.25">
      <c r="A8" s="13" t="s">
        <v>35</v>
      </c>
      <c r="B8" s="34" t="s">
        <v>63</v>
      </c>
      <c r="C8" s="41"/>
      <c r="D8" s="36" t="s">
        <v>3</v>
      </c>
      <c r="E8" s="15">
        <v>3.5</v>
      </c>
      <c r="F8" s="15">
        <f t="shared" si="0"/>
        <v>0</v>
      </c>
      <c r="G8" s="9" t="s">
        <v>120</v>
      </c>
    </row>
    <row r="9" spans="1:7" ht="32.25" thickBot="1" x14ac:dyDescent="0.3">
      <c r="A9" s="7" t="s">
        <v>210</v>
      </c>
      <c r="B9" s="35" t="s">
        <v>226</v>
      </c>
      <c r="C9" s="42"/>
      <c r="D9" s="37" t="s">
        <v>3</v>
      </c>
      <c r="E9" s="17">
        <v>25</v>
      </c>
      <c r="F9" s="17">
        <f t="shared" si="0"/>
        <v>0</v>
      </c>
      <c r="G9" s="7" t="s">
        <v>211</v>
      </c>
    </row>
    <row r="10" spans="1:7" s="3" customFormat="1" ht="24.75" customHeight="1" thickBot="1" x14ac:dyDescent="0.3">
      <c r="A10" s="4" t="s">
        <v>52</v>
      </c>
      <c r="B10" s="5">
        <v>20</v>
      </c>
      <c r="C10" s="39" t="s">
        <v>154</v>
      </c>
      <c r="D10" s="6" t="s">
        <v>154</v>
      </c>
      <c r="E10" s="5" t="s">
        <v>154</v>
      </c>
      <c r="F10" s="26">
        <f>SUM(F11:F31)</f>
        <v>0</v>
      </c>
      <c r="G10" s="4" t="s">
        <v>142</v>
      </c>
    </row>
    <row r="11" spans="1:7" ht="110.25" customHeight="1" x14ac:dyDescent="0.25">
      <c r="A11" s="13" t="s">
        <v>2</v>
      </c>
      <c r="B11" s="14" t="s">
        <v>64</v>
      </c>
      <c r="C11" s="43"/>
      <c r="D11" s="14" t="s">
        <v>3</v>
      </c>
      <c r="E11" s="15">
        <v>46.5</v>
      </c>
      <c r="F11" s="15">
        <f t="shared" si="0"/>
        <v>0</v>
      </c>
      <c r="G11" s="9" t="s">
        <v>171</v>
      </c>
    </row>
    <row r="12" spans="1:7" ht="110.25" x14ac:dyDescent="0.25">
      <c r="A12" s="7" t="s">
        <v>4</v>
      </c>
      <c r="B12" s="16" t="s">
        <v>65</v>
      </c>
      <c r="C12" s="44"/>
      <c r="D12" s="16" t="s">
        <v>3</v>
      </c>
      <c r="E12" s="17">
        <v>57</v>
      </c>
      <c r="F12" s="17">
        <f t="shared" si="0"/>
        <v>0</v>
      </c>
      <c r="G12" s="7" t="s">
        <v>172</v>
      </c>
    </row>
    <row r="13" spans="1:7" ht="47.25" x14ac:dyDescent="0.25">
      <c r="A13" s="9" t="s">
        <v>147</v>
      </c>
      <c r="B13" s="14" t="s">
        <v>66</v>
      </c>
      <c r="C13" s="44"/>
      <c r="D13" s="14" t="s">
        <v>3</v>
      </c>
      <c r="E13" s="15">
        <v>10</v>
      </c>
      <c r="F13" s="15">
        <f t="shared" si="0"/>
        <v>0</v>
      </c>
      <c r="G13" s="9" t="s">
        <v>139</v>
      </c>
    </row>
    <row r="14" spans="1:7" ht="78.75" x14ac:dyDescent="0.25">
      <c r="A14" s="7" t="s">
        <v>5</v>
      </c>
      <c r="B14" s="16" t="s">
        <v>67</v>
      </c>
      <c r="C14" s="44"/>
      <c r="D14" s="16" t="s">
        <v>3</v>
      </c>
      <c r="E14" s="17">
        <v>41</v>
      </c>
      <c r="F14" s="17">
        <f t="shared" si="0"/>
        <v>0</v>
      </c>
      <c r="G14" s="7" t="s">
        <v>140</v>
      </c>
    </row>
    <row r="15" spans="1:7" ht="63" x14ac:dyDescent="0.25">
      <c r="A15" s="9" t="s">
        <v>6</v>
      </c>
      <c r="B15" s="14" t="s">
        <v>68</v>
      </c>
      <c r="C15" s="44"/>
      <c r="D15" s="14" t="s">
        <v>3</v>
      </c>
      <c r="E15" s="15">
        <v>46.5</v>
      </c>
      <c r="F15" s="15">
        <f t="shared" si="0"/>
        <v>0</v>
      </c>
      <c r="G15" s="9" t="s">
        <v>173</v>
      </c>
    </row>
    <row r="16" spans="1:7" ht="31.5" x14ac:dyDescent="0.25">
      <c r="A16" s="7" t="s">
        <v>153</v>
      </c>
      <c r="B16" s="16" t="s">
        <v>69</v>
      </c>
      <c r="C16" s="44"/>
      <c r="D16" s="16" t="s">
        <v>3</v>
      </c>
      <c r="E16" s="17">
        <v>52.5</v>
      </c>
      <c r="F16" s="17">
        <f t="shared" si="0"/>
        <v>0</v>
      </c>
      <c r="G16" s="7" t="s">
        <v>174</v>
      </c>
    </row>
    <row r="17" spans="1:7" x14ac:dyDescent="0.25">
      <c r="A17" s="9" t="s">
        <v>7</v>
      </c>
      <c r="B17" s="14" t="s">
        <v>70</v>
      </c>
      <c r="C17" s="44"/>
      <c r="D17" s="14" t="s">
        <v>3</v>
      </c>
      <c r="E17" s="15">
        <v>2.7</v>
      </c>
      <c r="F17" s="15">
        <f t="shared" si="0"/>
        <v>0</v>
      </c>
      <c r="G17" s="9" t="s">
        <v>175</v>
      </c>
    </row>
    <row r="18" spans="1:7" ht="31.5" x14ac:dyDescent="0.25">
      <c r="A18" s="7" t="s">
        <v>8</v>
      </c>
      <c r="B18" s="16" t="s">
        <v>71</v>
      </c>
      <c r="C18" s="44"/>
      <c r="D18" s="16" t="s">
        <v>3</v>
      </c>
      <c r="E18" s="17">
        <v>62</v>
      </c>
      <c r="F18" s="17">
        <f t="shared" si="0"/>
        <v>0</v>
      </c>
      <c r="G18" s="7" t="s">
        <v>176</v>
      </c>
    </row>
    <row r="19" spans="1:7" ht="31.5" x14ac:dyDescent="0.25">
      <c r="A19" s="9" t="s">
        <v>9</v>
      </c>
      <c r="B19" s="14" t="s">
        <v>72</v>
      </c>
      <c r="C19" s="44"/>
      <c r="D19" s="14" t="s">
        <v>3</v>
      </c>
      <c r="E19" s="15">
        <v>15</v>
      </c>
      <c r="F19" s="15">
        <f t="shared" si="0"/>
        <v>0</v>
      </c>
      <c r="G19" s="9" t="s">
        <v>121</v>
      </c>
    </row>
    <row r="20" spans="1:7" ht="63" x14ac:dyDescent="0.25">
      <c r="A20" s="7" t="s">
        <v>41</v>
      </c>
      <c r="B20" s="16" t="s">
        <v>73</v>
      </c>
      <c r="C20" s="44"/>
      <c r="D20" s="16" t="s">
        <v>3</v>
      </c>
      <c r="E20" s="17">
        <v>70</v>
      </c>
      <c r="F20" s="17">
        <f t="shared" si="0"/>
        <v>0</v>
      </c>
      <c r="G20" s="7" t="s">
        <v>209</v>
      </c>
    </row>
    <row r="21" spans="1:7" ht="63" x14ac:dyDescent="0.25">
      <c r="A21" s="9" t="s">
        <v>213</v>
      </c>
      <c r="B21" s="14" t="s">
        <v>74</v>
      </c>
      <c r="C21" s="44"/>
      <c r="D21" s="14" t="s">
        <v>3</v>
      </c>
      <c r="E21" s="15">
        <v>100</v>
      </c>
      <c r="F21" s="15">
        <f t="shared" si="0"/>
        <v>0</v>
      </c>
      <c r="G21" s="9" t="s">
        <v>228</v>
      </c>
    </row>
    <row r="22" spans="1:7" ht="31.5" x14ac:dyDescent="0.25">
      <c r="A22" s="7" t="s">
        <v>10</v>
      </c>
      <c r="B22" s="16" t="s">
        <v>75</v>
      </c>
      <c r="C22" s="44"/>
      <c r="D22" s="16" t="s">
        <v>3</v>
      </c>
      <c r="E22" s="17">
        <v>150</v>
      </c>
      <c r="F22" s="17">
        <f t="shared" si="0"/>
        <v>0</v>
      </c>
      <c r="G22" s="7" t="s">
        <v>138</v>
      </c>
    </row>
    <row r="23" spans="1:7" ht="32.25" customHeight="1" x14ac:dyDescent="0.25">
      <c r="A23" s="9" t="s">
        <v>11</v>
      </c>
      <c r="B23" s="14" t="s">
        <v>76</v>
      </c>
      <c r="C23" s="44"/>
      <c r="D23" s="14" t="s">
        <v>3</v>
      </c>
      <c r="E23" s="15">
        <v>250</v>
      </c>
      <c r="F23" s="15">
        <f t="shared" si="0"/>
        <v>0</v>
      </c>
      <c r="G23" s="9" t="s">
        <v>130</v>
      </c>
    </row>
    <row r="24" spans="1:7" ht="78.75" x14ac:dyDescent="0.25">
      <c r="A24" s="22" t="s">
        <v>169</v>
      </c>
      <c r="B24" s="23" t="s">
        <v>170</v>
      </c>
      <c r="C24" s="44"/>
      <c r="D24" s="23" t="s">
        <v>3</v>
      </c>
      <c r="E24" s="24">
        <v>50</v>
      </c>
      <c r="F24" s="24">
        <f t="shared" si="0"/>
        <v>0</v>
      </c>
      <c r="G24" s="22" t="s">
        <v>231</v>
      </c>
    </row>
    <row r="25" spans="1:7" ht="47.25" x14ac:dyDescent="0.25">
      <c r="A25" s="9" t="s">
        <v>201</v>
      </c>
      <c r="B25" s="14" t="s">
        <v>202</v>
      </c>
      <c r="C25" s="44"/>
      <c r="D25" s="14" t="s">
        <v>3</v>
      </c>
      <c r="E25" s="15">
        <v>50</v>
      </c>
      <c r="F25" s="15">
        <f t="shared" si="0"/>
        <v>0</v>
      </c>
      <c r="G25" s="9" t="s">
        <v>205</v>
      </c>
    </row>
    <row r="26" spans="1:7" ht="47.25" x14ac:dyDescent="0.25">
      <c r="A26" s="22" t="s">
        <v>200</v>
      </c>
      <c r="B26" s="23" t="s">
        <v>203</v>
      </c>
      <c r="C26" s="44"/>
      <c r="D26" s="23" t="s">
        <v>3</v>
      </c>
      <c r="E26" s="24">
        <v>100</v>
      </c>
      <c r="F26" s="24">
        <f t="shared" si="0"/>
        <v>0</v>
      </c>
      <c r="G26" s="22" t="s">
        <v>206</v>
      </c>
    </row>
    <row r="27" spans="1:7" ht="31.5" x14ac:dyDescent="0.25">
      <c r="A27" s="9" t="s">
        <v>215</v>
      </c>
      <c r="B27" s="14" t="s">
        <v>216</v>
      </c>
      <c r="C27" s="44"/>
      <c r="D27" s="14" t="s">
        <v>3</v>
      </c>
      <c r="E27" s="15">
        <v>110</v>
      </c>
      <c r="F27" s="15">
        <f t="shared" si="0"/>
        <v>0</v>
      </c>
      <c r="G27" s="9" t="s">
        <v>207</v>
      </c>
    </row>
    <row r="28" spans="1:7" ht="110.25" x14ac:dyDescent="0.25">
      <c r="A28" s="22" t="s">
        <v>217</v>
      </c>
      <c r="B28" s="23" t="s">
        <v>204</v>
      </c>
      <c r="C28" s="44"/>
      <c r="D28" s="23" t="s">
        <v>3</v>
      </c>
      <c r="E28" s="24">
        <v>38</v>
      </c>
      <c r="F28" s="24">
        <f t="shared" si="0"/>
        <v>0</v>
      </c>
      <c r="G28" s="22" t="s">
        <v>229</v>
      </c>
    </row>
    <row r="29" spans="1:7" ht="31.5" x14ac:dyDescent="0.25">
      <c r="A29" s="9" t="s">
        <v>218</v>
      </c>
      <c r="B29" s="9" t="s">
        <v>208</v>
      </c>
      <c r="C29" s="44"/>
      <c r="D29" s="9" t="s">
        <v>3</v>
      </c>
      <c r="E29" s="15">
        <v>25</v>
      </c>
      <c r="F29" s="15">
        <f t="shared" si="0"/>
        <v>0</v>
      </c>
      <c r="G29" s="9" t="s">
        <v>224</v>
      </c>
    </row>
    <row r="30" spans="1:7" ht="31.5" x14ac:dyDescent="0.25">
      <c r="A30" s="22" t="s">
        <v>222</v>
      </c>
      <c r="B30" s="22" t="s">
        <v>219</v>
      </c>
      <c r="C30" s="44"/>
      <c r="D30" s="22" t="s">
        <v>3</v>
      </c>
      <c r="E30" s="24">
        <v>15</v>
      </c>
      <c r="F30" s="24">
        <f t="shared" si="0"/>
        <v>0</v>
      </c>
      <c r="G30" s="22" t="s">
        <v>230</v>
      </c>
    </row>
    <row r="31" spans="1:7" ht="48" thickBot="1" x14ac:dyDescent="0.3">
      <c r="A31" s="9" t="s">
        <v>221</v>
      </c>
      <c r="B31" s="9" t="s">
        <v>220</v>
      </c>
      <c r="C31" s="42"/>
      <c r="D31" s="9" t="s">
        <v>3</v>
      </c>
      <c r="E31" s="15">
        <v>60</v>
      </c>
      <c r="F31" s="15">
        <f t="shared" si="0"/>
        <v>0</v>
      </c>
      <c r="G31" s="9" t="s">
        <v>223</v>
      </c>
    </row>
    <row r="32" spans="1:7" s="3" customFormat="1" ht="24.75" customHeight="1" thickBot="1" x14ac:dyDescent="0.3">
      <c r="A32" s="4" t="s">
        <v>13</v>
      </c>
      <c r="B32" s="5">
        <v>30</v>
      </c>
      <c r="C32" s="46" t="s">
        <v>154</v>
      </c>
      <c r="D32" s="6" t="s">
        <v>154</v>
      </c>
      <c r="E32" s="5" t="s">
        <v>154</v>
      </c>
      <c r="F32" s="26">
        <f>SUM(F33:F39)</f>
        <v>0</v>
      </c>
      <c r="G32" s="4" t="s">
        <v>142</v>
      </c>
    </row>
    <row r="33" spans="1:7" ht="63" x14ac:dyDescent="0.25">
      <c r="A33" s="13" t="s">
        <v>42</v>
      </c>
      <c r="B33" s="34" t="s">
        <v>77</v>
      </c>
      <c r="C33" s="40"/>
      <c r="D33" s="36" t="s">
        <v>3</v>
      </c>
      <c r="E33" s="15">
        <v>7.2</v>
      </c>
      <c r="F33" s="15">
        <f t="shared" si="0"/>
        <v>0</v>
      </c>
      <c r="G33" s="9" t="s">
        <v>177</v>
      </c>
    </row>
    <row r="34" spans="1:7" ht="63" x14ac:dyDescent="0.25">
      <c r="A34" s="7" t="s">
        <v>43</v>
      </c>
      <c r="B34" s="35" t="s">
        <v>78</v>
      </c>
      <c r="C34" s="41"/>
      <c r="D34" s="37" t="s">
        <v>3</v>
      </c>
      <c r="E34" s="17">
        <v>10.3</v>
      </c>
      <c r="F34" s="17">
        <f t="shared" si="0"/>
        <v>0</v>
      </c>
      <c r="G34" s="7" t="s">
        <v>178</v>
      </c>
    </row>
    <row r="35" spans="1:7" ht="63" x14ac:dyDescent="0.25">
      <c r="A35" s="13" t="s">
        <v>14</v>
      </c>
      <c r="B35" s="34" t="s">
        <v>79</v>
      </c>
      <c r="C35" s="41"/>
      <c r="D35" s="36" t="s">
        <v>3</v>
      </c>
      <c r="E35" s="15">
        <v>3.8</v>
      </c>
      <c r="F35" s="15">
        <f t="shared" si="0"/>
        <v>0</v>
      </c>
      <c r="G35" s="9" t="s">
        <v>179</v>
      </c>
    </row>
    <row r="36" spans="1:7" ht="31.5" x14ac:dyDescent="0.25">
      <c r="A36" s="7" t="s">
        <v>15</v>
      </c>
      <c r="B36" s="35" t="s">
        <v>80</v>
      </c>
      <c r="C36" s="41"/>
      <c r="D36" s="37" t="s">
        <v>3</v>
      </c>
      <c r="E36" s="17">
        <v>4.4000000000000004</v>
      </c>
      <c r="F36" s="17">
        <f t="shared" si="0"/>
        <v>0</v>
      </c>
      <c r="G36" s="7" t="s">
        <v>157</v>
      </c>
    </row>
    <row r="37" spans="1:7" x14ac:dyDescent="0.25">
      <c r="A37" s="13" t="s">
        <v>16</v>
      </c>
      <c r="B37" s="34" t="s">
        <v>81</v>
      </c>
      <c r="C37" s="41"/>
      <c r="D37" s="36" t="s">
        <v>3</v>
      </c>
      <c r="E37" s="15">
        <v>5</v>
      </c>
      <c r="F37" s="15">
        <f t="shared" si="0"/>
        <v>0</v>
      </c>
      <c r="G37" s="9" t="s">
        <v>157</v>
      </c>
    </row>
    <row r="38" spans="1:7" ht="31.5" x14ac:dyDescent="0.25">
      <c r="A38" s="7" t="s">
        <v>148</v>
      </c>
      <c r="B38" s="35" t="s">
        <v>82</v>
      </c>
      <c r="C38" s="41"/>
      <c r="D38" s="37" t="s">
        <v>3</v>
      </c>
      <c r="E38" s="17">
        <v>8</v>
      </c>
      <c r="F38" s="17">
        <f t="shared" si="0"/>
        <v>0</v>
      </c>
      <c r="G38" s="7" t="s">
        <v>157</v>
      </c>
    </row>
    <row r="39" spans="1:7" ht="48" thickBot="1" x14ac:dyDescent="0.3">
      <c r="A39" s="13" t="s">
        <v>17</v>
      </c>
      <c r="B39" s="34" t="s">
        <v>83</v>
      </c>
      <c r="C39" s="42"/>
      <c r="D39" s="45" t="s">
        <v>149</v>
      </c>
      <c r="E39" s="15">
        <v>65</v>
      </c>
      <c r="F39" s="15">
        <f t="shared" si="0"/>
        <v>0</v>
      </c>
      <c r="G39" s="9" t="s">
        <v>180</v>
      </c>
    </row>
    <row r="40" spans="1:7" s="3" customFormat="1" ht="24.75" customHeight="1" thickBot="1" x14ac:dyDescent="0.3">
      <c r="A40" s="4" t="s">
        <v>18</v>
      </c>
      <c r="B40" s="5">
        <v>40</v>
      </c>
      <c r="C40" s="46" t="s">
        <v>154</v>
      </c>
      <c r="D40" s="6" t="s">
        <v>154</v>
      </c>
      <c r="E40" s="5" t="s">
        <v>154</v>
      </c>
      <c r="F40" s="26">
        <f>SUM(F41:F46)</f>
        <v>0</v>
      </c>
      <c r="G40" s="4" t="s">
        <v>142</v>
      </c>
    </row>
    <row r="41" spans="1:7" ht="31.5" x14ac:dyDescent="0.25">
      <c r="A41" s="13" t="s">
        <v>19</v>
      </c>
      <c r="B41" s="34" t="s">
        <v>84</v>
      </c>
      <c r="C41" s="40"/>
      <c r="D41" s="36" t="s">
        <v>3</v>
      </c>
      <c r="E41" s="15">
        <v>1.5</v>
      </c>
      <c r="F41" s="15">
        <f t="shared" si="0"/>
        <v>0</v>
      </c>
      <c r="G41" s="9" t="s">
        <v>181</v>
      </c>
    </row>
    <row r="42" spans="1:7" x14ac:dyDescent="0.25">
      <c r="A42" s="7" t="s">
        <v>20</v>
      </c>
      <c r="B42" s="35" t="s">
        <v>85</v>
      </c>
      <c r="C42" s="41"/>
      <c r="D42" s="37" t="s">
        <v>3</v>
      </c>
      <c r="E42" s="17">
        <v>4</v>
      </c>
      <c r="F42" s="17">
        <f t="shared" si="0"/>
        <v>0</v>
      </c>
      <c r="G42" s="7" t="s">
        <v>158</v>
      </c>
    </row>
    <row r="43" spans="1:7" x14ac:dyDescent="0.25">
      <c r="A43" s="13" t="s">
        <v>21</v>
      </c>
      <c r="B43" s="34" t="s">
        <v>86</v>
      </c>
      <c r="C43" s="41"/>
      <c r="D43" s="36" t="s">
        <v>3</v>
      </c>
      <c r="E43" s="15">
        <v>6</v>
      </c>
      <c r="F43" s="15">
        <f t="shared" si="0"/>
        <v>0</v>
      </c>
      <c r="G43" s="9" t="s">
        <v>158</v>
      </c>
    </row>
    <row r="44" spans="1:7" ht="31.5" x14ac:dyDescent="0.25">
      <c r="A44" s="7" t="s">
        <v>37</v>
      </c>
      <c r="B44" s="35" t="s">
        <v>87</v>
      </c>
      <c r="C44" s="41"/>
      <c r="D44" s="37" t="s">
        <v>25</v>
      </c>
      <c r="E44" s="17">
        <v>70</v>
      </c>
      <c r="F44" s="17">
        <f t="shared" si="0"/>
        <v>0</v>
      </c>
      <c r="G44" s="7" t="s">
        <v>182</v>
      </c>
    </row>
    <row r="45" spans="1:7" ht="31.5" x14ac:dyDescent="0.25">
      <c r="A45" s="9" t="s">
        <v>150</v>
      </c>
      <c r="B45" s="34" t="s">
        <v>88</v>
      </c>
      <c r="C45" s="41"/>
      <c r="D45" s="36" t="s">
        <v>22</v>
      </c>
      <c r="E45" s="15">
        <v>19</v>
      </c>
      <c r="F45" s="15">
        <f t="shared" si="0"/>
        <v>0</v>
      </c>
      <c r="G45" s="9" t="s">
        <v>183</v>
      </c>
    </row>
    <row r="46" spans="1:7" ht="16.5" thickBot="1" x14ac:dyDescent="0.3">
      <c r="A46" s="7" t="s">
        <v>212</v>
      </c>
      <c r="B46" s="35" t="s">
        <v>214</v>
      </c>
      <c r="C46" s="42"/>
      <c r="D46" s="37" t="s">
        <v>3</v>
      </c>
      <c r="E46" s="17">
        <v>4</v>
      </c>
      <c r="F46" s="17">
        <f t="shared" si="0"/>
        <v>0</v>
      </c>
      <c r="G46" s="7" t="s">
        <v>158</v>
      </c>
    </row>
    <row r="47" spans="1:7" s="3" customFormat="1" ht="24.75" customHeight="1" thickBot="1" x14ac:dyDescent="0.3">
      <c r="A47" s="4" t="s">
        <v>23</v>
      </c>
      <c r="B47" s="5">
        <v>50</v>
      </c>
      <c r="C47" s="46" t="s">
        <v>154</v>
      </c>
      <c r="D47" s="6" t="s">
        <v>154</v>
      </c>
      <c r="E47" s="5" t="s">
        <v>154</v>
      </c>
      <c r="F47" s="26">
        <f>SUM(F48:F51)</f>
        <v>0</v>
      </c>
      <c r="G47" s="4" t="s">
        <v>142</v>
      </c>
    </row>
    <row r="48" spans="1:7" ht="63" x14ac:dyDescent="0.25">
      <c r="A48" s="13" t="s">
        <v>165</v>
      </c>
      <c r="B48" s="34" t="s">
        <v>89</v>
      </c>
      <c r="C48" s="40"/>
      <c r="D48" s="36" t="s">
        <v>25</v>
      </c>
      <c r="E48" s="15">
        <v>620</v>
      </c>
      <c r="F48" s="15">
        <f t="shared" si="0"/>
        <v>0</v>
      </c>
      <c r="G48" s="9" t="s">
        <v>184</v>
      </c>
    </row>
    <row r="49" spans="1:7" ht="78.75" x14ac:dyDescent="0.25">
      <c r="A49" s="7" t="s">
        <v>47</v>
      </c>
      <c r="B49" s="35" t="s">
        <v>90</v>
      </c>
      <c r="C49" s="41"/>
      <c r="D49" s="37" t="s">
        <v>25</v>
      </c>
      <c r="E49" s="17">
        <v>1550</v>
      </c>
      <c r="F49" s="17">
        <f t="shared" si="0"/>
        <v>0</v>
      </c>
      <c r="G49" s="7" t="s">
        <v>185</v>
      </c>
    </row>
    <row r="50" spans="1:7" ht="63" x14ac:dyDescent="0.25">
      <c r="A50" s="13" t="s">
        <v>24</v>
      </c>
      <c r="B50" s="34" t="s">
        <v>91</v>
      </c>
      <c r="C50" s="41"/>
      <c r="D50" s="36" t="s">
        <v>25</v>
      </c>
      <c r="E50" s="15">
        <v>310</v>
      </c>
      <c r="F50" s="15">
        <f t="shared" si="0"/>
        <v>0</v>
      </c>
      <c r="G50" s="9" t="s">
        <v>186</v>
      </c>
    </row>
    <row r="51" spans="1:7" ht="32.25" thickBot="1" x14ac:dyDescent="0.3">
      <c r="A51" s="7" t="s">
        <v>54</v>
      </c>
      <c r="B51" s="35" t="s">
        <v>92</v>
      </c>
      <c r="C51" s="42"/>
      <c r="D51" s="37" t="s">
        <v>38</v>
      </c>
      <c r="E51" s="17">
        <v>410</v>
      </c>
      <c r="F51" s="17">
        <f t="shared" si="0"/>
        <v>0</v>
      </c>
      <c r="G51" s="7" t="s">
        <v>187</v>
      </c>
    </row>
    <row r="52" spans="1:7" s="3" customFormat="1" ht="24.75" customHeight="1" thickBot="1" x14ac:dyDescent="0.3">
      <c r="A52" s="4" t="s">
        <v>48</v>
      </c>
      <c r="B52" s="5">
        <v>60</v>
      </c>
      <c r="C52" s="46" t="s">
        <v>154</v>
      </c>
      <c r="D52" s="6" t="s">
        <v>154</v>
      </c>
      <c r="E52" s="5" t="s">
        <v>154</v>
      </c>
      <c r="F52" s="26">
        <f>SUM(F53:F62)</f>
        <v>0</v>
      </c>
      <c r="G52" s="4" t="s">
        <v>142</v>
      </c>
    </row>
    <row r="53" spans="1:7" ht="111.75" customHeight="1" x14ac:dyDescent="0.25">
      <c r="A53" s="13" t="s">
        <v>26</v>
      </c>
      <c r="B53" s="34" t="s">
        <v>93</v>
      </c>
      <c r="C53" s="40"/>
      <c r="D53" s="45" t="s">
        <v>144</v>
      </c>
      <c r="E53" s="15">
        <v>5200</v>
      </c>
      <c r="F53" s="15">
        <f t="shared" si="0"/>
        <v>0</v>
      </c>
      <c r="G53" s="9" t="s">
        <v>232</v>
      </c>
    </row>
    <row r="54" spans="1:7" ht="94.5" x14ac:dyDescent="0.25">
      <c r="A54" s="7" t="s">
        <v>167</v>
      </c>
      <c r="B54" s="35" t="s">
        <v>94</v>
      </c>
      <c r="C54" s="41"/>
      <c r="D54" s="47" t="s">
        <v>144</v>
      </c>
      <c r="E54" s="17">
        <v>12350</v>
      </c>
      <c r="F54" s="17">
        <f t="shared" si="0"/>
        <v>0</v>
      </c>
      <c r="G54" s="7" t="s">
        <v>188</v>
      </c>
    </row>
    <row r="55" spans="1:7" ht="94.5" x14ac:dyDescent="0.25">
      <c r="A55" s="13" t="s">
        <v>39</v>
      </c>
      <c r="B55" s="34" t="s">
        <v>95</v>
      </c>
      <c r="C55" s="41"/>
      <c r="D55" s="45" t="s">
        <v>144</v>
      </c>
      <c r="E55" s="15">
        <v>14450</v>
      </c>
      <c r="F55" s="15">
        <f t="shared" si="0"/>
        <v>0</v>
      </c>
      <c r="G55" s="9" t="s">
        <v>189</v>
      </c>
    </row>
    <row r="56" spans="1:7" ht="94.5" x14ac:dyDescent="0.25">
      <c r="A56" s="7" t="s">
        <v>40</v>
      </c>
      <c r="B56" s="35" t="s">
        <v>96</v>
      </c>
      <c r="C56" s="41"/>
      <c r="D56" s="48" t="s">
        <v>144</v>
      </c>
      <c r="E56" s="17">
        <v>16500</v>
      </c>
      <c r="F56" s="17">
        <f t="shared" si="0"/>
        <v>0</v>
      </c>
      <c r="G56" s="7" t="s">
        <v>190</v>
      </c>
    </row>
    <row r="57" spans="1:7" ht="63" x14ac:dyDescent="0.25">
      <c r="A57" s="13" t="s">
        <v>27</v>
      </c>
      <c r="B57" s="34" t="s">
        <v>97</v>
      </c>
      <c r="C57" s="41"/>
      <c r="D57" s="45" t="s">
        <v>144</v>
      </c>
      <c r="E57" s="15">
        <v>2600</v>
      </c>
      <c r="F57" s="15">
        <f t="shared" si="0"/>
        <v>0</v>
      </c>
      <c r="G57" s="9" t="s">
        <v>123</v>
      </c>
    </row>
    <row r="58" spans="1:7" ht="47.25" x14ac:dyDescent="0.25">
      <c r="A58" s="7" t="s">
        <v>50</v>
      </c>
      <c r="B58" s="35" t="s">
        <v>98</v>
      </c>
      <c r="C58" s="41"/>
      <c r="D58" s="48" t="s">
        <v>144</v>
      </c>
      <c r="E58" s="17">
        <v>1030</v>
      </c>
      <c r="F58" s="17">
        <f t="shared" si="0"/>
        <v>0</v>
      </c>
      <c r="G58" s="7" t="s">
        <v>122</v>
      </c>
    </row>
    <row r="59" spans="1:7" ht="63" x14ac:dyDescent="0.25">
      <c r="A59" s="13" t="s">
        <v>49</v>
      </c>
      <c r="B59" s="34" t="s">
        <v>99</v>
      </c>
      <c r="C59" s="41"/>
      <c r="D59" s="36" t="s">
        <v>25</v>
      </c>
      <c r="E59" s="15">
        <v>1290</v>
      </c>
      <c r="F59" s="15">
        <f t="shared" si="0"/>
        <v>0</v>
      </c>
      <c r="G59" s="9" t="s">
        <v>191</v>
      </c>
    </row>
    <row r="60" spans="1:7" ht="31.5" x14ac:dyDescent="0.25">
      <c r="A60" s="7" t="s">
        <v>28</v>
      </c>
      <c r="B60" s="35" t="s">
        <v>100</v>
      </c>
      <c r="C60" s="41"/>
      <c r="D60" s="37" t="s">
        <v>29</v>
      </c>
      <c r="E60" s="17">
        <v>12.5</v>
      </c>
      <c r="F60" s="17">
        <f t="shared" si="0"/>
        <v>0</v>
      </c>
      <c r="G60" s="7" t="s">
        <v>192</v>
      </c>
    </row>
    <row r="61" spans="1:7" ht="81" customHeight="1" x14ac:dyDescent="0.25">
      <c r="A61" s="13" t="s">
        <v>58</v>
      </c>
      <c r="B61" s="34" t="s">
        <v>101</v>
      </c>
      <c r="C61" s="41"/>
      <c r="D61" s="36" t="s">
        <v>25</v>
      </c>
      <c r="E61" s="15">
        <v>10000</v>
      </c>
      <c r="F61" s="15">
        <f t="shared" si="0"/>
        <v>0</v>
      </c>
      <c r="G61" s="9" t="s">
        <v>125</v>
      </c>
    </row>
    <row r="62" spans="1:7" ht="63.75" thickBot="1" x14ac:dyDescent="0.3">
      <c r="A62" s="7" t="s">
        <v>44</v>
      </c>
      <c r="B62" s="35" t="s">
        <v>225</v>
      </c>
      <c r="C62" s="42"/>
      <c r="D62" s="37" t="s">
        <v>25</v>
      </c>
      <c r="E62" s="19">
        <v>3100</v>
      </c>
      <c r="F62" s="19">
        <f t="shared" si="0"/>
        <v>0</v>
      </c>
      <c r="G62" s="7" t="s">
        <v>128</v>
      </c>
    </row>
    <row r="63" spans="1:7" s="3" customFormat="1" ht="32.25" thickBot="1" x14ac:dyDescent="0.3">
      <c r="A63" s="8" t="s">
        <v>152</v>
      </c>
      <c r="B63" s="5">
        <v>70</v>
      </c>
      <c r="C63" s="49"/>
      <c r="D63" s="6" t="s">
        <v>154</v>
      </c>
      <c r="E63" s="5" t="s">
        <v>154</v>
      </c>
      <c r="F63" s="26">
        <f>SUM(F64:F75)</f>
        <v>0</v>
      </c>
      <c r="G63" s="4" t="s">
        <v>142</v>
      </c>
    </row>
    <row r="64" spans="1:7" ht="63" x14ac:dyDescent="0.25">
      <c r="A64" s="9" t="s">
        <v>145</v>
      </c>
      <c r="B64" s="34" t="s">
        <v>102</v>
      </c>
      <c r="C64" s="40"/>
      <c r="D64" s="36" t="s">
        <v>30</v>
      </c>
      <c r="E64" s="18">
        <v>20600</v>
      </c>
      <c r="F64" s="18">
        <f t="shared" ref="F64:F70" si="1">+E64*C64</f>
        <v>0</v>
      </c>
      <c r="G64" s="9" t="s">
        <v>131</v>
      </c>
    </row>
    <row r="65" spans="1:7" ht="63" x14ac:dyDescent="0.25">
      <c r="A65" s="7" t="s">
        <v>53</v>
      </c>
      <c r="B65" s="35" t="s">
        <v>103</v>
      </c>
      <c r="C65" s="41"/>
      <c r="D65" s="37" t="s">
        <v>30</v>
      </c>
      <c r="E65" s="19">
        <v>14500</v>
      </c>
      <c r="F65" s="19">
        <f t="shared" si="1"/>
        <v>0</v>
      </c>
      <c r="G65" s="7" t="s">
        <v>132</v>
      </c>
    </row>
    <row r="66" spans="1:7" ht="110.25" x14ac:dyDescent="0.25">
      <c r="A66" s="13" t="s">
        <v>136</v>
      </c>
      <c r="B66" s="34" t="s">
        <v>104</v>
      </c>
      <c r="C66" s="41"/>
      <c r="D66" s="36" t="s">
        <v>30</v>
      </c>
      <c r="E66" s="18">
        <v>11000</v>
      </c>
      <c r="F66" s="18">
        <f t="shared" si="1"/>
        <v>0</v>
      </c>
      <c r="G66" s="9" t="s">
        <v>137</v>
      </c>
    </row>
    <row r="67" spans="1:7" ht="63" x14ac:dyDescent="0.25">
      <c r="A67" s="7" t="s">
        <v>44</v>
      </c>
      <c r="B67" s="35" t="s">
        <v>105</v>
      </c>
      <c r="C67" s="41"/>
      <c r="D67" s="37" t="s">
        <v>25</v>
      </c>
      <c r="E67" s="19">
        <v>3100</v>
      </c>
      <c r="F67" s="19">
        <f t="shared" si="1"/>
        <v>0</v>
      </c>
      <c r="G67" s="7" t="s">
        <v>128</v>
      </c>
    </row>
    <row r="68" spans="1:7" ht="63.75" customHeight="1" x14ac:dyDescent="0.25">
      <c r="A68" s="13" t="s">
        <v>33</v>
      </c>
      <c r="B68" s="34" t="s">
        <v>106</v>
      </c>
      <c r="C68" s="41"/>
      <c r="D68" s="36" t="s">
        <v>30</v>
      </c>
      <c r="E68" s="18">
        <v>4150</v>
      </c>
      <c r="F68" s="18">
        <f t="shared" si="1"/>
        <v>0</v>
      </c>
      <c r="G68" s="9" t="s">
        <v>129</v>
      </c>
    </row>
    <row r="69" spans="1:7" ht="175.5" customHeight="1" x14ac:dyDescent="0.25">
      <c r="A69" s="7" t="s">
        <v>151</v>
      </c>
      <c r="B69" s="35" t="s">
        <v>107</v>
      </c>
      <c r="C69" s="41"/>
      <c r="D69" s="37" t="s">
        <v>30</v>
      </c>
      <c r="E69" s="19">
        <v>5200</v>
      </c>
      <c r="F69" s="19">
        <f t="shared" si="1"/>
        <v>0</v>
      </c>
      <c r="G69" s="7" t="s">
        <v>233</v>
      </c>
    </row>
    <row r="70" spans="1:7" ht="94.5" x14ac:dyDescent="0.25">
      <c r="A70" s="13" t="s">
        <v>127</v>
      </c>
      <c r="B70" s="34" t="s">
        <v>108</v>
      </c>
      <c r="C70" s="41"/>
      <c r="D70" s="36" t="s">
        <v>30</v>
      </c>
      <c r="E70" s="18">
        <v>8300</v>
      </c>
      <c r="F70" s="18">
        <f t="shared" si="1"/>
        <v>0</v>
      </c>
      <c r="G70" s="9" t="s">
        <v>133</v>
      </c>
    </row>
    <row r="71" spans="1:7" ht="31.5" x14ac:dyDescent="0.25">
      <c r="A71" s="7" t="s">
        <v>31</v>
      </c>
      <c r="B71" s="35" t="s">
        <v>141</v>
      </c>
      <c r="C71" s="41"/>
      <c r="D71" s="37" t="s">
        <v>29</v>
      </c>
      <c r="E71" s="19">
        <v>12.5</v>
      </c>
      <c r="F71" s="19">
        <f t="shared" ref="F71:F75" si="2">+E71*C71</f>
        <v>0</v>
      </c>
      <c r="G71" s="7" t="s">
        <v>124</v>
      </c>
    </row>
    <row r="72" spans="1:7" ht="31.5" x14ac:dyDescent="0.25">
      <c r="A72" s="13" t="s">
        <v>34</v>
      </c>
      <c r="B72" s="34" t="s">
        <v>109</v>
      </c>
      <c r="C72" s="41"/>
      <c r="D72" s="36" t="s">
        <v>32</v>
      </c>
      <c r="E72" s="18">
        <v>850</v>
      </c>
      <c r="F72" s="18">
        <f t="shared" si="2"/>
        <v>0</v>
      </c>
      <c r="G72" s="9" t="s">
        <v>126</v>
      </c>
    </row>
    <row r="73" spans="1:7" ht="14.25" customHeight="1" x14ac:dyDescent="0.25">
      <c r="A73" s="7" t="s">
        <v>45</v>
      </c>
      <c r="B73" s="35" t="s">
        <v>110</v>
      </c>
      <c r="C73" s="41"/>
      <c r="D73" s="37" t="s">
        <v>32</v>
      </c>
      <c r="E73" s="19">
        <v>425</v>
      </c>
      <c r="F73" s="19">
        <f t="shared" si="2"/>
        <v>0</v>
      </c>
      <c r="G73" s="7" t="s">
        <v>134</v>
      </c>
    </row>
    <row r="74" spans="1:7" ht="32.25" customHeight="1" x14ac:dyDescent="0.25">
      <c r="A74" s="13" t="s">
        <v>60</v>
      </c>
      <c r="B74" s="34" t="s">
        <v>111</v>
      </c>
      <c r="C74" s="41"/>
      <c r="D74" s="36" t="s">
        <v>32</v>
      </c>
      <c r="E74" s="18">
        <v>1350</v>
      </c>
      <c r="F74" s="18">
        <f t="shared" si="2"/>
        <v>0</v>
      </c>
      <c r="G74" s="9" t="s">
        <v>135</v>
      </c>
    </row>
    <row r="75" spans="1:7" ht="63.75" thickBot="1" x14ac:dyDescent="0.3">
      <c r="A75" s="7" t="s">
        <v>27</v>
      </c>
      <c r="B75" s="35" t="s">
        <v>168</v>
      </c>
      <c r="C75" s="42"/>
      <c r="D75" s="37" t="s">
        <v>30</v>
      </c>
      <c r="E75" s="19">
        <v>2600</v>
      </c>
      <c r="F75" s="19">
        <f t="shared" si="2"/>
        <v>0</v>
      </c>
      <c r="G75" s="7" t="s">
        <v>123</v>
      </c>
    </row>
    <row r="76" spans="1:7" s="3" customFormat="1" ht="24.75" customHeight="1" thickBot="1" x14ac:dyDescent="0.3">
      <c r="A76" s="4" t="s">
        <v>117</v>
      </c>
      <c r="B76" s="5">
        <v>80</v>
      </c>
      <c r="C76" s="46" t="s">
        <v>154</v>
      </c>
      <c r="D76" s="6" t="s">
        <v>154</v>
      </c>
      <c r="E76" s="5" t="s">
        <v>154</v>
      </c>
      <c r="F76" s="26">
        <f>SUM(F77:F81)</f>
        <v>0</v>
      </c>
      <c r="G76" s="4" t="s">
        <v>142</v>
      </c>
    </row>
    <row r="77" spans="1:7" ht="110.25" x14ac:dyDescent="0.25">
      <c r="A77" s="13" t="s">
        <v>55</v>
      </c>
      <c r="B77" s="34" t="s">
        <v>112</v>
      </c>
      <c r="C77" s="40"/>
      <c r="D77" s="36" t="s">
        <v>36</v>
      </c>
      <c r="E77" s="15">
        <v>42</v>
      </c>
      <c r="F77" s="15">
        <f t="shared" ref="F77:F81" si="3">+E77*C77</f>
        <v>0</v>
      </c>
      <c r="G77" s="9" t="s">
        <v>193</v>
      </c>
    </row>
    <row r="78" spans="1:7" ht="94.5" x14ac:dyDescent="0.25">
      <c r="A78" s="7" t="s">
        <v>56</v>
      </c>
      <c r="B78" s="35" t="s">
        <v>113</v>
      </c>
      <c r="C78" s="41"/>
      <c r="D78" s="37" t="s">
        <v>3</v>
      </c>
      <c r="E78" s="17">
        <v>1.5</v>
      </c>
      <c r="F78" s="17">
        <f t="shared" si="3"/>
        <v>0</v>
      </c>
      <c r="G78" s="7" t="s">
        <v>194</v>
      </c>
    </row>
    <row r="79" spans="1:7" ht="78.75" x14ac:dyDescent="0.25">
      <c r="A79" s="9" t="s">
        <v>161</v>
      </c>
      <c r="B79" s="34" t="s">
        <v>159</v>
      </c>
      <c r="C79" s="41"/>
      <c r="D79" s="36" t="s">
        <v>160</v>
      </c>
      <c r="E79" s="15">
        <v>800</v>
      </c>
      <c r="F79" s="15">
        <f t="shared" si="3"/>
        <v>0</v>
      </c>
      <c r="G79" s="9" t="s">
        <v>195</v>
      </c>
    </row>
    <row r="80" spans="1:7" ht="78.75" x14ac:dyDescent="0.25">
      <c r="A80" s="7" t="s">
        <v>162</v>
      </c>
      <c r="B80" s="35" t="s">
        <v>163</v>
      </c>
      <c r="C80" s="41"/>
      <c r="D80" s="48" t="s">
        <v>164</v>
      </c>
      <c r="E80" s="17">
        <v>300</v>
      </c>
      <c r="F80" s="17">
        <f t="shared" si="3"/>
        <v>0</v>
      </c>
      <c r="G80" s="7" t="s">
        <v>196</v>
      </c>
    </row>
    <row r="81" spans="1:7" ht="81.75" customHeight="1" thickBot="1" x14ac:dyDescent="0.3">
      <c r="A81" s="9" t="s">
        <v>155</v>
      </c>
      <c r="B81" s="34" t="s">
        <v>154</v>
      </c>
      <c r="C81" s="42"/>
      <c r="D81" s="36" t="s">
        <v>154</v>
      </c>
      <c r="E81" s="15"/>
      <c r="F81" s="15">
        <f t="shared" si="3"/>
        <v>0</v>
      </c>
      <c r="G81" s="9" t="s">
        <v>197</v>
      </c>
    </row>
    <row r="82" spans="1:7" s="3" customFormat="1" ht="24.75" customHeight="1" x14ac:dyDescent="0.25">
      <c r="A82" s="4" t="s">
        <v>116</v>
      </c>
      <c r="B82" s="5">
        <v>90</v>
      </c>
      <c r="C82" s="39" t="s">
        <v>154</v>
      </c>
      <c r="D82" s="6" t="s">
        <v>154</v>
      </c>
      <c r="E82" s="5" t="s">
        <v>154</v>
      </c>
      <c r="F82" s="5" t="s">
        <v>154</v>
      </c>
      <c r="G82" s="4" t="s">
        <v>142</v>
      </c>
    </row>
    <row r="83" spans="1:7" ht="94.5" x14ac:dyDescent="0.25">
      <c r="A83" s="13" t="s">
        <v>59</v>
      </c>
      <c r="B83" s="14" t="s">
        <v>114</v>
      </c>
      <c r="C83" s="20">
        <f>+$F$5+$F$10+$F$32+$F$40+$F$47+$F$52+$F$63+$F$76</f>
        <v>0</v>
      </c>
      <c r="D83" s="20" t="s">
        <v>46</v>
      </c>
      <c r="E83" s="14">
        <v>5</v>
      </c>
      <c r="F83" s="15">
        <f>+E83/100*C83</f>
        <v>0</v>
      </c>
      <c r="G83" s="9" t="s">
        <v>198</v>
      </c>
    </row>
    <row r="84" spans="1:7" ht="159.75" customHeight="1" x14ac:dyDescent="0.25">
      <c r="A84" s="7" t="s">
        <v>199</v>
      </c>
      <c r="B84" s="16" t="s">
        <v>115</v>
      </c>
      <c r="C84" s="25">
        <f>+$F$5+$F$10+$F$32+$F$40+$F$47+$F$52+$F$63+$F$76</f>
        <v>0</v>
      </c>
      <c r="D84" s="21" t="s">
        <v>46</v>
      </c>
      <c r="E84" s="16">
        <v>5</v>
      </c>
      <c r="F84" s="24">
        <f>+E84/100*C84</f>
        <v>0</v>
      </c>
      <c r="G84" s="7" t="s">
        <v>234</v>
      </c>
    </row>
    <row r="85" spans="1:7" x14ac:dyDescent="0.25">
      <c r="F85" s="27"/>
    </row>
    <row r="86" spans="1:7" ht="18.75" x14ac:dyDescent="0.25">
      <c r="A86" s="28"/>
      <c r="B86" s="29"/>
      <c r="C86" s="29"/>
      <c r="D86" s="28"/>
      <c r="E86" s="28"/>
      <c r="F86" s="28"/>
      <c r="G86" s="28"/>
    </row>
    <row r="87" spans="1:7" ht="28.5" customHeight="1" x14ac:dyDescent="0.25">
      <c r="A87" s="30" t="s">
        <v>237</v>
      </c>
      <c r="B87" s="31"/>
      <c r="C87" s="32"/>
      <c r="D87" s="32"/>
      <c r="E87" s="31"/>
      <c r="F87" s="33">
        <f>+$F$5+$F$10+$F$32+$F$40+$F$47+$F$52+$F$63+$F$76+$F$83+F84</f>
        <v>0</v>
      </c>
      <c r="G87" s="30"/>
    </row>
  </sheetData>
  <mergeCells count="3">
    <mergeCell ref="A3:G3"/>
    <mergeCell ref="A1:G1"/>
    <mergeCell ref="A2:G2"/>
  </mergeCells>
  <pageMargins left="0.74803149606299213" right="0.55118110236220474" top="0.78740157480314965" bottom="0.78740157480314965" header="0.51181102362204722" footer="0.51181102362204722"/>
  <pageSetup paperSize="9" scale="68" fitToHeight="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Kostenkalkulation pro Gemeinde</vt:lpstr>
      <vt:lpstr>'Kostenkalkulation pro Gemeinde'!Druckbereich</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Maria Zweck</cp:lastModifiedBy>
  <cp:lastPrinted>2015-12-18T07:03:39Z</cp:lastPrinted>
  <dcterms:created xsi:type="dcterms:W3CDTF">2013-04-04T13:20:17Z</dcterms:created>
  <dcterms:modified xsi:type="dcterms:W3CDTF">2020-04-27T13:03:58Z</dcterms:modified>
</cp:coreProperties>
</file>