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Backhaul_2019_5.AS\71_Haupdokumente\mehrereEigentümer\"/>
    </mc:Choice>
  </mc:AlternateContent>
  <bookViews>
    <workbookView xWindow="0" yWindow="0" windowWidth="15480" windowHeight="11760"/>
  </bookViews>
  <sheets>
    <sheet name="Kosten_Finanzierung_Förderung" sheetId="1" r:id="rId1"/>
    <sheet name="Kostenplan" sheetId="4" r:id="rId2"/>
    <sheet name="Finanzierungsplan" sheetId="11" r:id="rId3"/>
  </sheets>
  <definedNames>
    <definedName name="_xlnm.Print_Area" localSheetId="0">Kosten_Finanzierung_Förderung!$A$1:$I$29</definedName>
    <definedName name="_xlnm.Print_Area" localSheetId="1">Kostenplan!$A$1:$G$113</definedName>
  </definedNames>
  <calcPr calcId="162913"/>
</workbook>
</file>

<file path=xl/calcChain.xml><?xml version="1.0" encoding="utf-8"?>
<calcChain xmlns="http://schemas.openxmlformats.org/spreadsheetml/2006/main">
  <c r="D25" i="1" l="1"/>
  <c r="D113" i="4" l="1"/>
  <c r="F107" i="4"/>
  <c r="F106" i="4"/>
  <c r="Y84" i="11" l="1"/>
  <c r="Y12" i="11" s="1"/>
  <c r="X84" i="11"/>
  <c r="X12" i="11" s="1"/>
  <c r="W84" i="11"/>
  <c r="V84" i="11"/>
  <c r="V12" i="11" s="1"/>
  <c r="U84" i="11"/>
  <c r="U12" i="11" s="1"/>
  <c r="T84" i="11"/>
  <c r="T12" i="11" s="1"/>
  <c r="S84" i="11"/>
  <c r="R84" i="11"/>
  <c r="R12" i="11" s="1"/>
  <c r="Q84" i="11"/>
  <c r="Q12" i="11" s="1"/>
  <c r="P84" i="11"/>
  <c r="P12" i="11" s="1"/>
  <c r="O84" i="11"/>
  <c r="N84" i="11"/>
  <c r="N12" i="11" s="1"/>
  <c r="M84" i="11"/>
  <c r="M12" i="11" s="1"/>
  <c r="L84" i="11"/>
  <c r="L12" i="11" s="1"/>
  <c r="K84" i="11"/>
  <c r="J84" i="11"/>
  <c r="J12" i="11" s="1"/>
  <c r="I84" i="11"/>
  <c r="I12" i="11" s="1"/>
  <c r="H84" i="11"/>
  <c r="H12" i="11" s="1"/>
  <c r="G84" i="11"/>
  <c r="F84" i="11"/>
  <c r="F12" i="11" s="1"/>
  <c r="E84" i="11"/>
  <c r="E12" i="11" s="1"/>
  <c r="D84" i="11"/>
  <c r="D12" i="11" s="1"/>
  <c r="C84" i="11"/>
  <c r="B84" i="11"/>
  <c r="B12" i="11" s="1"/>
  <c r="Y66" i="11"/>
  <c r="Y13" i="11" s="1"/>
  <c r="X66" i="11"/>
  <c r="X13" i="11" s="1"/>
  <c r="W66" i="11"/>
  <c r="V66" i="11"/>
  <c r="V13" i="11" s="1"/>
  <c r="U66" i="11"/>
  <c r="U13" i="11" s="1"/>
  <c r="T66" i="11"/>
  <c r="T13" i="11" s="1"/>
  <c r="S66" i="11"/>
  <c r="R66" i="11"/>
  <c r="R13" i="11" s="1"/>
  <c r="Q66" i="11"/>
  <c r="Q13" i="11" s="1"/>
  <c r="P66" i="11"/>
  <c r="P13" i="11" s="1"/>
  <c r="O66" i="11"/>
  <c r="N66" i="11"/>
  <c r="N13" i="11" s="1"/>
  <c r="M66" i="11"/>
  <c r="M13" i="11" s="1"/>
  <c r="L66" i="11"/>
  <c r="L13" i="11" s="1"/>
  <c r="K66" i="11"/>
  <c r="J66" i="11"/>
  <c r="J13" i="11" s="1"/>
  <c r="I66" i="11"/>
  <c r="I13" i="11" s="1"/>
  <c r="H66" i="11"/>
  <c r="H13" i="11" s="1"/>
  <c r="G66" i="11"/>
  <c r="F66" i="11"/>
  <c r="F13" i="11" s="1"/>
  <c r="E66" i="11"/>
  <c r="E13" i="11" s="1"/>
  <c r="D66" i="11"/>
  <c r="D13" i="11" s="1"/>
  <c r="C66" i="11"/>
  <c r="B66" i="11"/>
  <c r="B13" i="11" s="1"/>
  <c r="E38" i="11"/>
  <c r="D38" i="11"/>
  <c r="C38" i="11"/>
  <c r="B38" i="11"/>
  <c r="E36" i="11"/>
  <c r="E11" i="11" s="1"/>
  <c r="D36" i="11"/>
  <c r="D11" i="11" s="1"/>
  <c r="C36" i="11"/>
  <c r="B36" i="11"/>
  <c r="B11" i="11" s="1"/>
  <c r="D24" i="11"/>
  <c r="D26" i="11" s="1"/>
  <c r="D28" i="11" s="1"/>
  <c r="D29" i="11" s="1"/>
  <c r="Y15" i="11"/>
  <c r="X15" i="11"/>
  <c r="W15" i="11"/>
  <c r="V15" i="11"/>
  <c r="U15" i="11"/>
  <c r="T15" i="11"/>
  <c r="S15" i="11"/>
  <c r="R15" i="11"/>
  <c r="Q15" i="11"/>
  <c r="P15" i="11"/>
  <c r="O15" i="11"/>
  <c r="N15" i="11"/>
  <c r="M15" i="11"/>
  <c r="L15" i="11"/>
  <c r="K15" i="11"/>
  <c r="J15" i="11"/>
  <c r="I15" i="11"/>
  <c r="H15" i="11"/>
  <c r="G15" i="11"/>
  <c r="F15" i="11"/>
  <c r="E15" i="11"/>
  <c r="D15" i="11"/>
  <c r="C15" i="11"/>
  <c r="B15" i="11"/>
  <c r="W13" i="11"/>
  <c r="S13" i="11"/>
  <c r="O13" i="11"/>
  <c r="K13" i="11"/>
  <c r="G13" i="11"/>
  <c r="C13" i="11"/>
  <c r="W12" i="11"/>
  <c r="W14" i="11" s="1"/>
  <c r="W16" i="11" s="1"/>
  <c r="S12" i="11"/>
  <c r="S14" i="11" s="1"/>
  <c r="S16" i="11" s="1"/>
  <c r="O12" i="11"/>
  <c r="O14" i="11" s="1"/>
  <c r="O16" i="11" s="1"/>
  <c r="K12" i="11"/>
  <c r="K14" i="11" s="1"/>
  <c r="K16" i="11" s="1"/>
  <c r="G12" i="11"/>
  <c r="G14" i="11" s="1"/>
  <c r="G16" i="11" s="1"/>
  <c r="C12" i="11"/>
  <c r="C14" i="11" s="1"/>
  <c r="C16" i="11" s="1"/>
  <c r="C11" i="11"/>
  <c r="F14" i="11" l="1"/>
  <c r="F16" i="11" s="1"/>
  <c r="J14" i="11"/>
  <c r="J16" i="11" s="1"/>
  <c r="R14" i="11"/>
  <c r="R16" i="11" s="1"/>
  <c r="B14" i="11"/>
  <c r="B16" i="11" s="1"/>
  <c r="N14" i="11"/>
  <c r="N16" i="11" s="1"/>
  <c r="V14" i="11"/>
  <c r="V16" i="11" s="1"/>
  <c r="D14" i="11"/>
  <c r="D16" i="11" s="1"/>
  <c r="H14" i="11"/>
  <c r="H16" i="11" s="1"/>
  <c r="L14" i="11"/>
  <c r="L16" i="11" s="1"/>
  <c r="P14" i="11"/>
  <c r="P16" i="11" s="1"/>
  <c r="T14" i="11"/>
  <c r="T16" i="11" s="1"/>
  <c r="X14" i="11"/>
  <c r="X16" i="11" s="1"/>
  <c r="E14" i="11"/>
  <c r="E16" i="11" s="1"/>
  <c r="I14" i="11"/>
  <c r="I16" i="11" s="1"/>
  <c r="M14" i="11"/>
  <c r="M16" i="11" s="1"/>
  <c r="Q14" i="11"/>
  <c r="Q16" i="11" s="1"/>
  <c r="U14" i="11"/>
  <c r="U16" i="11" s="1"/>
  <c r="Y14" i="11"/>
  <c r="Y16" i="11" s="1"/>
  <c r="B19" i="11"/>
  <c r="B20" i="11"/>
  <c r="B21" i="11" s="1"/>
  <c r="E26" i="11" s="1"/>
  <c r="F6" i="4" l="1"/>
  <c r="F7" i="4"/>
  <c r="F8" i="4"/>
  <c r="F9" i="4"/>
  <c r="F100" i="4"/>
  <c r="F101" i="4"/>
  <c r="F82" i="4"/>
  <c r="F83" i="4"/>
  <c r="F84" i="4"/>
  <c r="F85" i="4"/>
  <c r="F86" i="4"/>
  <c r="F87" i="4"/>
  <c r="F88" i="4"/>
  <c r="F89" i="4"/>
  <c r="F90" i="4"/>
  <c r="F91" i="4"/>
  <c r="F92" i="4"/>
  <c r="F81" i="4"/>
  <c r="F68" i="4"/>
  <c r="F69" i="4"/>
  <c r="F70" i="4"/>
  <c r="F71" i="4"/>
  <c r="F72" i="4"/>
  <c r="F73" i="4"/>
  <c r="F74" i="4"/>
  <c r="F75" i="4"/>
  <c r="F51" i="4"/>
  <c r="F40" i="4"/>
  <c r="F41" i="4"/>
  <c r="F42" i="4"/>
  <c r="F43" i="4"/>
  <c r="F44" i="4"/>
  <c r="F34" i="4"/>
  <c r="F33" i="4"/>
  <c r="F32" i="4"/>
  <c r="F31" i="4"/>
  <c r="F30" i="4"/>
  <c r="F29" i="4"/>
  <c r="F28" i="4"/>
  <c r="F27" i="4"/>
  <c r="F26" i="4"/>
  <c r="F25" i="4"/>
  <c r="F24" i="4"/>
  <c r="F23" i="4"/>
  <c r="F22" i="4"/>
  <c r="F21" i="4"/>
  <c r="F20" i="4"/>
  <c r="F19" i="4"/>
  <c r="F18" i="4"/>
  <c r="F17" i="4"/>
  <c r="F16" i="4"/>
  <c r="F15" i="4"/>
  <c r="F93" i="4" l="1"/>
  <c r="F61" i="4"/>
  <c r="F53" i="4"/>
  <c r="F50" i="4"/>
  <c r="F14" i="4"/>
  <c r="E19" i="1"/>
  <c r="D19" i="1"/>
  <c r="D22" i="1" l="1"/>
  <c r="F60" i="4" l="1"/>
  <c r="D24" i="1" l="1"/>
  <c r="D23" i="1" s="1"/>
  <c r="D27" i="1" l="1"/>
  <c r="D28" i="1" s="1"/>
  <c r="F99" i="4" l="1"/>
  <c r="F102" i="4" l="1"/>
  <c r="F10" i="4" l="1"/>
  <c r="F67" i="4" l="1"/>
  <c r="F76" i="4" s="1"/>
  <c r="F62" i="4"/>
  <c r="F59" i="4"/>
  <c r="F54" i="4"/>
  <c r="F108" i="4" s="1"/>
  <c r="F52" i="4"/>
  <c r="F49" i="4"/>
  <c r="F39" i="4"/>
  <c r="F55" i="4" l="1"/>
  <c r="F35" i="4"/>
  <c r="F45" i="4"/>
  <c r="F63" i="4"/>
  <c r="F113" i="4" l="1"/>
  <c r="E25" i="1" l="1"/>
</calcChain>
</file>

<file path=xl/sharedStrings.xml><?xml version="1.0" encoding="utf-8"?>
<sst xmlns="http://schemas.openxmlformats.org/spreadsheetml/2006/main" count="369" uniqueCount="237">
  <si>
    <t>Kurztitel:</t>
  </si>
  <si>
    <t>geplante Projektlaufzeit (von/bis):</t>
  </si>
  <si>
    <t>tt.mm.jjjj</t>
  </si>
  <si>
    <t>Vorsteuerabzugsberechtigt</t>
  </si>
  <si>
    <t>&gt;bitte wählen &lt;</t>
  </si>
  <si>
    <t>FÖRDERUNGSANSUCHEN</t>
  </si>
  <si>
    <t xml:space="preserve">Bezeichnung </t>
  </si>
  <si>
    <t>Anzahl</t>
  </si>
  <si>
    <t>Einheit</t>
  </si>
  <si>
    <t>Künette 30 x 70 cm (unbefestigte Oberfläche)</t>
  </si>
  <si>
    <t>m</t>
  </si>
  <si>
    <t>Künette 30 x 70 cm (befestigte Oberfläche)</t>
  </si>
  <si>
    <t>Asphaltbelag bis 10 cm Stärke</t>
  </si>
  <si>
    <t>Betonbelag bis 12 cm Stärke</t>
  </si>
  <si>
    <t>Bankette wieder herstellen</t>
  </si>
  <si>
    <t>Randsteine</t>
  </si>
  <si>
    <t>Kabelpflug</t>
  </si>
  <si>
    <t>Brückenaufhängung</t>
  </si>
  <si>
    <t>Kleingewässerquerung</t>
  </si>
  <si>
    <t>Mitbenutzungsgebühr Künette</t>
  </si>
  <si>
    <t>Zwischensumme</t>
  </si>
  <si>
    <t>Leerrohrsystem</t>
  </si>
  <si>
    <t>Rohrverband erdverlegbar 3 x 12 oder 3 x 14 mm</t>
  </si>
  <si>
    <t>Rohrverband erdverlegbar 5 x 12 oder 5 x 14 mm</t>
  </si>
  <si>
    <t>Rohrverband erdverlegbar 8 x 7 oder 8 x 10  mm</t>
  </si>
  <si>
    <t>Lichtwellenleiter</t>
  </si>
  <si>
    <t>Mikrokabel 4 bis 12 Fasern</t>
  </si>
  <si>
    <t>Minikabel Feeder 96 bis 144 Fasern</t>
  </si>
  <si>
    <t xml:space="preserve">Außenkabel verseilt 144 bis 288 Fasern </t>
  </si>
  <si>
    <t>Spleiß</t>
  </si>
  <si>
    <t>Faserverteiler</t>
  </si>
  <si>
    <t>Unterflurschacht</t>
  </si>
  <si>
    <t>Ziehschacht</t>
  </si>
  <si>
    <t>Stk.</t>
  </si>
  <si>
    <t>Adaption Raum</t>
  </si>
  <si>
    <t>Elektroinstallationen inkl. Material</t>
  </si>
  <si>
    <t>LWL-Spleisskassette mit Kupplung und Pigtail</t>
  </si>
  <si>
    <t>Faser</t>
  </si>
  <si>
    <t>= Finanzierungslücke</t>
  </si>
  <si>
    <t xml:space="preserve">Zinssatz: </t>
  </si>
  <si>
    <t xml:space="preserve">abzgl. abgezinste Einnahmenüberschüsse </t>
  </si>
  <si>
    <t>Barwert der Einnahmenüberschüsse</t>
  </si>
  <si>
    <t>Abzinsungsfaktor</t>
  </si>
  <si>
    <t>Einnahmenüberschuss</t>
  </si>
  <si>
    <t>Finanzierungslücke</t>
  </si>
  <si>
    <t>Gesamtprojektkosten (Investitionen)</t>
  </si>
  <si>
    <t xml:space="preserve">Kosten </t>
  </si>
  <si>
    <t>Finanzierungsplan</t>
  </si>
  <si>
    <t>Berechnung Finanzierungslücke</t>
  </si>
  <si>
    <t>Tabelle 1: Investitionen</t>
  </si>
  <si>
    <t>Tabelle 2: Ausgaben</t>
  </si>
  <si>
    <t>KOSTENKALKULATION</t>
  </si>
  <si>
    <t>Euro pro Einheit</t>
  </si>
  <si>
    <t>FINANZIERUNGSPLAN</t>
  </si>
  <si>
    <t>Jahr</t>
  </si>
  <si>
    <t>Investitionen</t>
  </si>
  <si>
    <t>Einnahmen</t>
  </si>
  <si>
    <t>Ausgaben</t>
  </si>
  <si>
    <t>Kosten/Finanzierung/Förderung</t>
  </si>
  <si>
    <t>Förderbare Investionskosten</t>
  </si>
  <si>
    <t>Förderungsquote in %</t>
  </si>
  <si>
    <t>Bundesförderung in Euro</t>
  </si>
  <si>
    <t>Summe der weiteren Förderungen</t>
  </si>
  <si>
    <t>Restfinanzierung in Euro</t>
  </si>
  <si>
    <t>Restfinanzierung in %</t>
  </si>
  <si>
    <t>Kosten für aktive Netzelemente</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</si>
  <si>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</si>
  <si>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Zusätzliche Planungskosten (über 5 %)</t>
  </si>
  <si>
    <t>Beratungskosten</t>
  </si>
  <si>
    <t>Kosten für laufenden Betrieb</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</si>
  <si>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</si>
  <si>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Kosten für Instandhaltung, Reparaturen</t>
  </si>
  <si>
    <t>Kosten für Marketing und Vertrieb</t>
  </si>
  <si>
    <t>AfA Erweiterungsinvestitionen</t>
  </si>
  <si>
    <t>Summe Ausgaben</t>
  </si>
  <si>
    <t>Tabelle 3: Einnahmen</t>
  </si>
  <si>
    <t>Einnahmen aus Endkundenprodukten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</si>
  <si>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</si>
  <si>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Einnahmen aus Vorleistungsprodukten</t>
  </si>
  <si>
    <t>Summe Einnahmen</t>
  </si>
  <si>
    <t>Erläuterungen zur Berechung der Einnahmen:</t>
  </si>
  <si>
    <t>Schlitzgraben (Trench)</t>
  </si>
  <si>
    <t>Kabelschutzrohr (D32-D50)</t>
  </si>
  <si>
    <t>Kabelschutzrohr (D32-D50) mit Subducts</t>
  </si>
  <si>
    <t>PON Splitter 1/16 bis 1/32</t>
  </si>
  <si>
    <t>LWL-Spleißmuffe / LWL-Spleißbox</t>
  </si>
  <si>
    <t>Container klein für Ortszentrale (für 2 Schränke)</t>
  </si>
  <si>
    <t>Container groß für Ortszentrale (für 4 Schränke)</t>
  </si>
  <si>
    <t>Verlegung Fiber Inhouse (LWL)</t>
  </si>
  <si>
    <t>Weitere Kosten</t>
  </si>
  <si>
    <t>Personenstunden (Eigenleistungen)</t>
  </si>
  <si>
    <t>Vermessung inkl. Plandarstellung (Geometer)</t>
  </si>
  <si>
    <t>Std.</t>
  </si>
  <si>
    <t>Planungskosten</t>
  </si>
  <si>
    <t>Prozent</t>
  </si>
  <si>
    <t>Anmerkung</t>
  </si>
  <si>
    <t>Förderung</t>
  </si>
  <si>
    <t>Kostensumme</t>
  </si>
  <si>
    <t>Förderungsquote</t>
  </si>
  <si>
    <t>Summe</t>
  </si>
  <si>
    <t>Bei zusätzlichen Positionen ist bei der entsprechenden Hauptgruppe eine weitere Zeile hinzuzufügen.</t>
  </si>
  <si>
    <t>Sonderleistungen, welche nicht in den Pauschalen abgebildet sind</t>
  </si>
  <si>
    <t xml:space="preserve">
.
</t>
  </si>
  <si>
    <t>Hauptantrag eCall-Nr.:</t>
  </si>
  <si>
    <t>Art der Organisation (Eigentümer):</t>
  </si>
  <si>
    <t>Eigentümer der geförderten Infrastruktur (FW oder Partner):</t>
  </si>
  <si>
    <t>Tatsächlicher Förderungswerber (FW):</t>
  </si>
  <si>
    <t>Erläuterungen zu den nicht förderbaren Kosten:</t>
  </si>
  <si>
    <t>Erläuterungen zur Berechung der Ausgaben:</t>
  </si>
  <si>
    <t>Bedarfszuweisungen</t>
  </si>
  <si>
    <t>Detailangaben zur Restfinanzierung:</t>
  </si>
  <si>
    <t>Pos. Nr.</t>
  </si>
  <si>
    <t>10A</t>
  </si>
  <si>
    <t>10B</t>
  </si>
  <si>
    <t>10C</t>
  </si>
  <si>
    <t>20A</t>
  </si>
  <si>
    <t>20B</t>
  </si>
  <si>
    <t>20C</t>
  </si>
  <si>
    <t>20E</t>
  </si>
  <si>
    <t>20F</t>
  </si>
  <si>
    <t>20G</t>
  </si>
  <si>
    <t>20H</t>
  </si>
  <si>
    <t>20I</t>
  </si>
  <si>
    <t>20J</t>
  </si>
  <si>
    <t>20K</t>
  </si>
  <si>
    <t>20L</t>
  </si>
  <si>
    <t>20M</t>
  </si>
  <si>
    <t>20N</t>
  </si>
  <si>
    <t>30A</t>
  </si>
  <si>
    <t>30B</t>
  </si>
  <si>
    <t>30C</t>
  </si>
  <si>
    <t>30D</t>
  </si>
  <si>
    <t>30E</t>
  </si>
  <si>
    <t>30F</t>
  </si>
  <si>
    <t>40A</t>
  </si>
  <si>
    <t>40B</t>
  </si>
  <si>
    <t>40C</t>
  </si>
  <si>
    <t>40D</t>
  </si>
  <si>
    <t>40E</t>
  </si>
  <si>
    <t>50A</t>
  </si>
  <si>
    <t>50B</t>
  </si>
  <si>
    <t>50C</t>
  </si>
  <si>
    <t>50D</t>
  </si>
  <si>
    <t>60A</t>
  </si>
  <si>
    <t>60B</t>
  </si>
  <si>
    <t>60C</t>
  </si>
  <si>
    <t>60D</t>
  </si>
  <si>
    <t>60E</t>
  </si>
  <si>
    <t>60F</t>
  </si>
  <si>
    <t>60G</t>
  </si>
  <si>
    <t>60H</t>
  </si>
  <si>
    <t>80A</t>
  </si>
  <si>
    <t>80B</t>
  </si>
  <si>
    <t>Aufschlag Künette inkl. Wiederherstellung im städtischen Bereich</t>
  </si>
  <si>
    <t>20P</t>
  </si>
  <si>
    <r>
      <t>Dieses Dokument ist von jedem</t>
    </r>
    <r>
      <rPr>
        <b/>
        <sz val="11"/>
        <color theme="1"/>
        <rFont val="Calibri"/>
        <family val="2"/>
        <scheme val="minor"/>
      </rPr>
      <t xml:space="preserve"> Eigentümer </t>
    </r>
    <r>
      <rPr>
        <sz val="11"/>
        <color theme="1"/>
        <rFont val="Calibri"/>
        <family val="2"/>
        <scheme val="minor"/>
      </rPr>
      <t xml:space="preserve">der geförderten Infrastruktur auszufüllen. Bitte berücksichtigen Sie, dass die Angaben aller Eigentümer in Summe mit den Angaben im eCall Tool übereinstimmen müssen.
Die Zellen in den Tabellen sind nicht gesperrt. Folgendes ist zu beachten:
• </t>
    </r>
    <r>
      <rPr>
        <b/>
        <sz val="11"/>
        <color theme="1"/>
        <rFont val="Calibri"/>
        <family val="2"/>
        <scheme val="minor"/>
      </rPr>
      <t>Überschreiben Sie nicht die Formeln in den grauen Feldern.</t>
    </r>
    <r>
      <rPr>
        <sz val="11"/>
        <color theme="1"/>
        <rFont val="Calibri"/>
        <family val="2"/>
        <scheme val="minor"/>
      </rPr>
      <t xml:space="preserve">
• Sofern die vorhandene Anzahl der Zeilen in der Tabelle nicht ausreicht, erweitern Sie die Tabelle durch  Einfügen von Zeilen. Achten Sie darauf, dass die Formelbezüge (z. B. Summenformel über eine Spalte) die neu eingefügten Zeilen/Zellen mit einbeziehen!</t>
    </r>
  </si>
  <si>
    <t>KOSTEN- UND FINANZIERUNGSPLANUNG PRO EIGENTÜMER DER GEFÖRDERTEN INFRASTRUKTUR Version 1.0</t>
  </si>
  <si>
    <t>Kosten/Förderung pro Eigentümer</t>
  </si>
  <si>
    <t>Bezeichnung Eigentümer</t>
  </si>
  <si>
    <t>Kosten Eigentümer</t>
  </si>
  <si>
    <t>Mitverlegung von Kabelschutzrohren bei bereit-
gestellter Künette</t>
  </si>
  <si>
    <t>Mitbenutzungsgebühr Freileitungsmasten</t>
  </si>
  <si>
    <t>Befestigung auf Strommasten (als Errichtungskosten)</t>
  </si>
  <si>
    <t>10D</t>
  </si>
  <si>
    <t>Zuschlag bei der Bodenklasse 6 und 7 
(felsiger Untergrund)</t>
  </si>
  <si>
    <t>Naturstein- bzw. Betonsteinbelag</t>
  </si>
  <si>
    <t>Verlegung mittels Erdrakete bis DN120</t>
  </si>
  <si>
    <t>Verlegung in Abwasserkanälen, begehbar</t>
  </si>
  <si>
    <t>Verlegung in Abwasserkanälen, nicht begehbar</t>
  </si>
  <si>
    <t>Grabenlose Verlegung, Spülbohrverfahren bis 
DA 110</t>
  </si>
  <si>
    <t>Verlegung mit Bankettfräse</t>
  </si>
  <si>
    <t>Bankettfräse Wiederherstellung Asphalt Zuschlag</t>
  </si>
  <si>
    <t>Bankettfräse, fräsen in Asphalt Zuschlag</t>
  </si>
  <si>
    <t>Bankettfräse, fräsen Bodenklasse 5 und 6 Zuschlag</t>
  </si>
  <si>
    <t>20Q</t>
  </si>
  <si>
    <t>20R</t>
  </si>
  <si>
    <t>20S</t>
  </si>
  <si>
    <t>20T</t>
  </si>
  <si>
    <t>20U</t>
  </si>
  <si>
    <t>20V</t>
  </si>
  <si>
    <t>20W</t>
  </si>
  <si>
    <t>Rohrverband erdverlegbar 24 x 7  
(+1 x 14 oder +1 x 12 ) mm</t>
  </si>
  <si>
    <t>Fusionssspleiß inkl. Absetzen, Messung 
und Dokumentation</t>
  </si>
  <si>
    <t>Minikabel 24 bis 48 Fasern</t>
  </si>
  <si>
    <t>40F</t>
  </si>
  <si>
    <t xml:space="preserve">Straßenschrank (Kabelverteilerschrank) </t>
  </si>
  <si>
    <t xml:space="preserve">Stk. </t>
  </si>
  <si>
    <t>Außenschrank für abgesetzte Ortszentrale</t>
  </si>
  <si>
    <t>19" Leerschrank</t>
  </si>
  <si>
    <t xml:space="preserve">Klimagerät </t>
  </si>
  <si>
    <t>60J</t>
  </si>
  <si>
    <t>Orts-
zentrale</t>
  </si>
  <si>
    <t>POP Site Mobilfunk</t>
  </si>
  <si>
    <t>Gitterrohrmast, Gittermast inkl. Antennen-
halterungen</t>
  </si>
  <si>
    <t>Monopol inkl. Antennenhalterungen</t>
  </si>
  <si>
    <t>Container</t>
  </si>
  <si>
    <t>Antennenhalterungen und Ausleger</t>
  </si>
  <si>
    <t>Bauliche Anpassung 
(Raum oder Outdoorstandort)</t>
  </si>
  <si>
    <t>Außenschrank, inkl. aller Baumaßnahmen</t>
  </si>
  <si>
    <t>LWL-Spleisskassette mit Kupplung und Pigtail.</t>
  </si>
  <si>
    <t>Antennenkabel inkl. Stecker, Erder, Jumper</t>
  </si>
  <si>
    <t>Hybrid LWL/Strom Kabel</t>
  </si>
  <si>
    <t xml:space="preserve">Triband-Antenne </t>
  </si>
  <si>
    <t>70A</t>
  </si>
  <si>
    <t>70B</t>
  </si>
  <si>
    <t>70C</t>
  </si>
  <si>
    <t>70D</t>
  </si>
  <si>
    <t>70E</t>
  </si>
  <si>
    <t>70F</t>
  </si>
  <si>
    <t>70G</t>
  </si>
  <si>
    <t>70H</t>
  </si>
  <si>
    <t>70I</t>
  </si>
  <si>
    <t>70J</t>
  </si>
  <si>
    <t>70K</t>
  </si>
  <si>
    <t>70L</t>
  </si>
  <si>
    <t>Site</t>
  </si>
  <si>
    <t>Zelle</t>
  </si>
  <si>
    <t>Eigentümer: XX</t>
  </si>
  <si>
    <t>Förderung
Eigentümer</t>
  </si>
  <si>
    <t>Bitte tragen Sie hier die Gesamtkostensumme sowie die beantragte Förderung ein (Übertrag vom Kostenplan).</t>
  </si>
  <si>
    <t>Führen Sie hier weitere Förderungen an, die für das betreffende Projekt bzw. Teile des betreffenden Projekts bereits gewährt wurden sowie Förderungen, welche Sie beantragt haben bzw. beabsichtigen zu beantragen.
Voraussetzung für die Förderung ist, dass mindestens 25 % der förderbaren Projektkosten als Eigenleistung (= Restfinanzierung) erbracht werden.</t>
  </si>
  <si>
    <t>Bitte geben Sie hier die Förderungsquote an, die Sie zur Durchführung benötigen. Die maximal zulässige Förderungsquote beträgt 50 %.</t>
  </si>
  <si>
    <r>
      <t xml:space="preserve">Mit dieser Planrechnung (Finanzierungsplan) über eine Laufzeit von 20 Jahren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Sofern die vorhandene Anzahl der Zeilen in der Tabelle nicht ausreicht, erweitern Sie die Tabelle durch Einfügen von Zeilen. Achten Sie darauf, dass die Formelbezüge (z. B. Summenformel über eine Spalte) die neu eingefügten Zeilen mit einbeziehen!</t>
    </r>
  </si>
  <si>
    <t>Jahr 0 = Jahr des Projektstarts bzw. der ersten Investition (Jahr 0 = 2018, wenn 2018 die ersten Investitionen getätigt werden)</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</si>
  <si>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</si>
  <si>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</si>
  <si>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Förderfähige Kosten</t>
  </si>
  <si>
    <t>Bitte tragen Sie hier die förderfähigen Investitionskosten lt. Vertragsentwurf ein. Teilen Sie diese auf die Laufzeit auf.</t>
  </si>
  <si>
    <t>Nicht förderfähige Kosten:</t>
  </si>
  <si>
    <r>
      <t>Jahr</t>
    </r>
    <r>
      <rPr>
        <b/>
        <vertAlign val="superscript"/>
        <sz val="11"/>
        <rFont val="Arial"/>
        <family val="2"/>
      </rPr>
      <t>1</t>
    </r>
  </si>
  <si>
    <t>Planung und Bauaufsicht</t>
  </si>
  <si>
    <t>Bauaufsicht/Projektmanagement</t>
  </si>
  <si>
    <t>90A</t>
  </si>
  <si>
    <t>90B</t>
  </si>
  <si>
    <t>Ortszentrale oder POP Site</t>
  </si>
  <si>
    <t>Mitverlegung</t>
  </si>
  <si>
    <t>Zusätzlicher Ausbau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</si>
</sst>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60">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9"/>
      <color theme="1"/>
      <name val="Verdana"/>
      <family val="2"/>
    </font>
    <font>
      <sz val="12"/>
      <name val="Times New Roman"/>
      <family val="1"/>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1"/>
      <name val="Calibri"/>
      <family val="2"/>
      <scheme val="minor"/>
    </font>
    <font>
      <u/>
      <sz val="11"/>
      <color indexed="12"/>
      <name val="Calibri"/>
      <family val="2"/>
      <scheme val="minor"/>
    </font>
    <font>
      <sz val="10"/>
      <color indexed="9"/>
      <name val="Calibri"/>
      <family val="2"/>
      <scheme val="minor"/>
    </font>
    <font>
      <b/>
      <sz val="12"/>
      <name val="Calibri"/>
      <family val="2"/>
      <scheme val="minor"/>
    </font>
    <font>
      <sz val="12"/>
      <name val="Calibri"/>
      <family val="2"/>
      <scheme val="minor"/>
    </font>
    <font>
      <b/>
      <sz val="10"/>
      <name val="Calibri"/>
      <family val="2"/>
      <scheme val="minor"/>
    </font>
    <font>
      <sz val="10"/>
      <name val="Calibri"/>
      <family val="2"/>
      <scheme val="minor"/>
    </font>
    <font>
      <b/>
      <sz val="12"/>
      <color theme="0"/>
      <name val="Calibri"/>
      <family val="2"/>
      <scheme val="minor"/>
    </font>
    <font>
      <b/>
      <sz val="12"/>
      <color rgb="FFFF0000"/>
      <name val="Calibri"/>
      <family val="2"/>
      <scheme val="minor"/>
    </font>
    <font>
      <b/>
      <sz val="11"/>
      <color rgb="FFFF0000"/>
      <name val="Calibri"/>
      <family val="2"/>
      <scheme val="minor"/>
    </font>
    <font>
      <sz val="11"/>
      <color rgb="FF000000"/>
      <name val="Calibri"/>
      <family val="2"/>
      <scheme val="minor"/>
    </font>
    <font>
      <sz val="11"/>
      <name val="Calibri"/>
      <family val="2"/>
      <scheme val="minor"/>
    </font>
    <font>
      <sz val="11"/>
      <color indexed="9"/>
      <name val="Calibri"/>
      <family val="2"/>
      <scheme val="minor"/>
    </font>
    <font>
      <b/>
      <sz val="11"/>
      <color rgb="FF000000"/>
      <name val="Calibri"/>
      <family val="2"/>
      <scheme val="minor"/>
    </font>
    <font>
      <strike/>
      <sz val="11"/>
      <color theme="1"/>
      <name val="Calibri"/>
      <family val="2"/>
      <scheme val="minor"/>
    </font>
    <font>
      <b/>
      <sz val="14"/>
      <name val="Arial"/>
      <family val="2"/>
    </font>
    <font>
      <b/>
      <sz val="12"/>
      <name val="Arial"/>
      <family val="2"/>
    </font>
    <font>
      <b/>
      <sz val="10"/>
      <name val="Arial"/>
      <family val="2"/>
    </font>
    <font>
      <sz val="10"/>
      <color theme="1"/>
      <name val="Arial"/>
      <family val="2"/>
    </font>
    <font>
      <b/>
      <sz val="11"/>
      <color theme="1"/>
      <name val="Arial"/>
      <family val="2"/>
    </font>
    <font>
      <sz val="12"/>
      <name val="Arial"/>
      <family val="2"/>
    </font>
    <font>
      <sz val="11"/>
      <color theme="1"/>
      <name val="Arial"/>
      <family val="2"/>
    </font>
    <font>
      <sz val="11"/>
      <name val="Arial"/>
      <family val="2"/>
    </font>
    <font>
      <b/>
      <sz val="12"/>
      <color theme="0"/>
      <name val="Arial"/>
      <family val="2"/>
    </font>
    <font>
      <b/>
      <sz val="11"/>
      <name val="Arial"/>
      <family val="2"/>
    </font>
    <font>
      <sz val="11"/>
      <color theme="1"/>
      <name val="Inherit"/>
    </font>
    <font>
      <b/>
      <sz val="12"/>
      <color rgb="FFFF0000"/>
      <name val="Arial"/>
      <family val="2"/>
    </font>
    <font>
      <sz val="12"/>
      <color theme="1"/>
      <name val="Arial"/>
      <family val="2"/>
    </font>
    <font>
      <b/>
      <vertAlign val="superscript"/>
      <sz val="11"/>
      <name val="Arial"/>
      <family val="2"/>
    </font>
  </fonts>
  <fills count="38">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FBFBF"/>
        <bgColor rgb="FF000000"/>
      </patternFill>
    </fill>
    <fill>
      <patternFill patternType="solid">
        <fgColor indexed="22"/>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39997558519241921"/>
        <bgColor indexed="26"/>
      </patternFill>
    </fill>
    <fill>
      <patternFill patternType="solid">
        <fgColor theme="0" tint="-0.34998626667073579"/>
        <bgColor indexed="64"/>
      </patternFill>
    </fill>
    <fill>
      <patternFill patternType="solid">
        <fgColor theme="0"/>
        <bgColor indexed="26"/>
      </patternFill>
    </fill>
  </fills>
  <borders count="11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auto="1"/>
      </left>
      <right/>
      <top style="double">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style="double">
        <color auto="1"/>
      </left>
      <right/>
      <top/>
      <bottom style="double">
        <color auto="1"/>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thin">
        <color auto="1"/>
      </left>
      <right/>
      <top style="thin">
        <color indexed="64"/>
      </top>
      <bottom style="double">
        <color auto="1"/>
      </bottom>
      <diagonal/>
    </border>
    <border>
      <left/>
      <right style="double">
        <color auto="1"/>
      </right>
      <top style="thin">
        <color indexed="64"/>
      </top>
      <bottom style="double">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auto="1"/>
      </left>
      <right/>
      <top style="double">
        <color auto="1"/>
      </top>
      <bottom style="medium">
        <color indexed="64"/>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auto="1"/>
      </left>
      <right style="thin">
        <color auto="1"/>
      </right>
      <top style="double">
        <color auto="1"/>
      </top>
      <bottom/>
      <diagonal/>
    </border>
    <border>
      <left style="thin">
        <color indexed="64"/>
      </left>
      <right style="thin">
        <color indexed="64"/>
      </right>
      <top style="double">
        <color auto="1"/>
      </top>
      <bottom/>
      <diagonal/>
    </border>
    <border>
      <left style="thin">
        <color auto="1"/>
      </left>
      <right/>
      <top style="double">
        <color auto="1"/>
      </top>
      <bottom/>
      <diagonal/>
    </border>
    <border>
      <left style="thin">
        <color auto="1"/>
      </left>
      <right style="medium">
        <color auto="1"/>
      </right>
      <top style="medium">
        <color auto="1"/>
      </top>
      <bottom style="medium">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diagonal/>
    </border>
    <border>
      <left/>
      <right style="double">
        <color auto="1"/>
      </right>
      <top style="thin">
        <color auto="1"/>
      </top>
      <bottom/>
      <diagonal/>
    </border>
    <border>
      <left style="double">
        <color auto="1"/>
      </left>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indexed="64"/>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style="double">
        <color auto="1"/>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top style="double">
        <color auto="1"/>
      </top>
      <bottom style="medium">
        <color indexed="64"/>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auto="1"/>
      </left>
      <right/>
      <top style="medium">
        <color auto="1"/>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auto="1"/>
      </bottom>
      <diagonal/>
    </border>
  </borders>
  <cellStyleXfs count="63">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4" borderId="0" applyNumberFormat="0" applyBorder="0" applyAlignment="0" applyProtection="0"/>
    <xf numFmtId="0" fontId="5" fillId="21" borderId="2" applyNumberFormat="0" applyAlignment="0" applyProtection="0"/>
    <xf numFmtId="0" fontId="6" fillId="22"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8" borderId="2" applyNumberFormat="0" applyAlignment="0" applyProtection="0"/>
    <xf numFmtId="0" fontId="13" fillId="0" borderId="8" applyNumberFormat="0" applyFill="0" applyAlignment="0" applyProtection="0"/>
    <xf numFmtId="0" fontId="14" fillId="23" borderId="0" applyNumberFormat="0" applyBorder="0" applyAlignment="0" applyProtection="0"/>
    <xf numFmtId="0" fontId="1" fillId="24" borderId="9" applyNumberFormat="0" applyAlignment="0" applyProtection="0"/>
    <xf numFmtId="0" fontId="15" fillId="21"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0" fontId="21" fillId="0" borderId="0"/>
    <xf numFmtId="0" fontId="24"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17" fillId="0" borderId="51" applyNumberFormat="0" applyFill="0" applyAlignment="0" applyProtection="0"/>
    <xf numFmtId="0" fontId="15" fillId="21" borderId="49" applyNumberFormat="0" applyAlignment="0" applyProtection="0"/>
    <xf numFmtId="0" fontId="1" fillId="24" borderId="52" applyNumberFormat="0" applyAlignment="0" applyProtection="0"/>
    <xf numFmtId="0" fontId="12" fillId="8" borderId="50" applyNumberFormat="0" applyAlignment="0" applyProtection="0"/>
    <xf numFmtId="0" fontId="5" fillId="21" borderId="50" applyNumberFormat="0" applyAlignment="0" applyProtection="0"/>
    <xf numFmtId="0" fontId="5" fillId="21" borderId="44" applyNumberFormat="0" applyAlignment="0" applyProtection="0"/>
    <xf numFmtId="0" fontId="12" fillId="8" borderId="44" applyNumberFormat="0" applyAlignment="0" applyProtection="0"/>
    <xf numFmtId="0" fontId="13" fillId="0" borderId="46" applyNumberFormat="0" applyFill="0" applyAlignment="0" applyProtection="0"/>
    <xf numFmtId="0" fontId="1" fillId="24" borderId="47" applyNumberFormat="0" applyAlignment="0" applyProtection="0"/>
    <xf numFmtId="0" fontId="17" fillId="0" borderId="45" applyNumberFormat="0" applyFill="0" applyAlignment="0" applyProtection="0"/>
    <xf numFmtId="43" fontId="20" fillId="0" borderId="0" applyFont="0" applyFill="0" applyBorder="0" applyAlignment="0" applyProtection="0"/>
    <xf numFmtId="9" fontId="20" fillId="0" borderId="0" applyFont="0" applyFill="0" applyBorder="0" applyAlignment="0" applyProtection="0"/>
  </cellStyleXfs>
  <cellXfs count="317">
    <xf numFmtId="0" fontId="0" fillId="0" borderId="0" xfId="0"/>
    <xf numFmtId="0" fontId="0" fillId="0" borderId="0" xfId="0" applyFont="1"/>
    <xf numFmtId="43" fontId="0" fillId="25" borderId="0" xfId="45" applyFont="1" applyFill="1" applyBorder="1" applyProtection="1">
      <protection locked="0"/>
    </xf>
    <xf numFmtId="0" fontId="23" fillId="0" borderId="0" xfId="46" applyFont="1"/>
    <xf numFmtId="0" fontId="22" fillId="0" borderId="0" xfId="46" applyFont="1"/>
    <xf numFmtId="0" fontId="23" fillId="0" borderId="0" xfId="46" applyFont="1" applyFill="1"/>
    <xf numFmtId="0" fontId="23" fillId="0" borderId="0" xfId="46" applyFont="1" applyAlignment="1">
      <alignment horizontal="center"/>
    </xf>
    <xf numFmtId="0" fontId="23" fillId="0" borderId="0" xfId="46" applyFont="1" applyFill="1" applyAlignment="1">
      <alignment horizontal="center"/>
    </xf>
    <xf numFmtId="0" fontId="22" fillId="0" borderId="0" xfId="0" applyFont="1"/>
    <xf numFmtId="0" fontId="28" fillId="0" borderId="0" xfId="0" applyFont="1"/>
    <xf numFmtId="0" fontId="29" fillId="0" borderId="0" xfId="0" applyFont="1"/>
    <xf numFmtId="0" fontId="0" fillId="25" borderId="0" xfId="0" applyFont="1" applyFill="1" applyProtection="1"/>
    <xf numFmtId="0" fontId="30" fillId="0" borderId="0" xfId="0" applyFont="1"/>
    <xf numFmtId="0" fontId="31" fillId="0" borderId="0" xfId="0" applyFont="1" applyFill="1" applyProtection="1"/>
    <xf numFmtId="0" fontId="32" fillId="0" borderId="0" xfId="44" applyFont="1" applyFill="1" applyProtection="1"/>
    <xf numFmtId="0" fontId="33" fillId="25" borderId="0" xfId="0" applyFont="1" applyFill="1" applyProtection="1"/>
    <xf numFmtId="0" fontId="0" fillId="26" borderId="22" xfId="0" applyFont="1" applyFill="1" applyBorder="1" applyAlignment="1"/>
    <xf numFmtId="0" fontId="0" fillId="26" borderId="23" xfId="0" applyFont="1" applyFill="1" applyBorder="1" applyAlignment="1"/>
    <xf numFmtId="0" fontId="0" fillId="26" borderId="16" xfId="0" applyFont="1" applyFill="1" applyBorder="1" applyAlignment="1"/>
    <xf numFmtId="0" fontId="0" fillId="26" borderId="13" xfId="0" applyFont="1" applyFill="1" applyBorder="1" applyAlignment="1"/>
    <xf numFmtId="0" fontId="27" fillId="0" borderId="90" xfId="0" applyFont="1" applyBorder="1" applyAlignment="1">
      <alignment horizontal="center"/>
    </xf>
    <xf numFmtId="0" fontId="27" fillId="0" borderId="91" xfId="0" applyFont="1" applyBorder="1" applyAlignment="1">
      <alignment horizontal="center"/>
    </xf>
    <xf numFmtId="0" fontId="0" fillId="26" borderId="95" xfId="0" applyFont="1" applyFill="1" applyBorder="1" applyAlignment="1"/>
    <xf numFmtId="0" fontId="0" fillId="26" borderId="89" xfId="0" applyFont="1" applyFill="1" applyBorder="1" applyAlignment="1"/>
    <xf numFmtId="0" fontId="27" fillId="0" borderId="93" xfId="0" applyFont="1" applyBorder="1" applyAlignment="1">
      <alignment horizontal="center"/>
    </xf>
    <xf numFmtId="0" fontId="27" fillId="0" borderId="94" xfId="0" applyFont="1" applyBorder="1" applyAlignment="1">
      <alignment horizontal="center"/>
    </xf>
    <xf numFmtId="0" fontId="35" fillId="0" borderId="0" xfId="48" applyFont="1" applyBorder="1"/>
    <xf numFmtId="0" fontId="36" fillId="25" borderId="12" xfId="1" applyFont="1" applyFill="1" applyBorder="1" applyProtection="1"/>
    <xf numFmtId="0" fontId="37" fillId="25" borderId="10" xfId="1" applyFont="1" applyFill="1" applyBorder="1" applyProtection="1"/>
    <xf numFmtId="0" fontId="37" fillId="25" borderId="11" xfId="1" applyFont="1" applyFill="1" applyBorder="1" applyProtection="1"/>
    <xf numFmtId="3" fontId="34" fillId="30" borderId="58" xfId="48" applyNumberFormat="1" applyFont="1" applyFill="1" applyBorder="1" applyAlignment="1">
      <alignment wrapText="1"/>
    </xf>
    <xf numFmtId="0" fontId="35" fillId="0" borderId="58" xfId="48" applyFont="1" applyBorder="1"/>
    <xf numFmtId="0" fontId="35" fillId="36" borderId="58" xfId="48" applyFont="1" applyFill="1" applyBorder="1"/>
    <xf numFmtId="4" fontId="35" fillId="0" borderId="0" xfId="48" applyNumberFormat="1" applyFont="1" applyBorder="1" applyAlignment="1">
      <alignment horizontal="left" indent="2"/>
    </xf>
    <xf numFmtId="10" fontId="34" fillId="36" borderId="58" xfId="48" applyNumberFormat="1" applyFont="1" applyFill="1" applyBorder="1" applyAlignment="1">
      <alignment wrapText="1"/>
    </xf>
    <xf numFmtId="3" fontId="34" fillId="30" borderId="90" xfId="48" applyNumberFormat="1" applyFont="1" applyFill="1" applyBorder="1" applyAlignment="1">
      <alignment wrapText="1"/>
    </xf>
    <xf numFmtId="0" fontId="39" fillId="0" borderId="0" xfId="48" applyFont="1" applyFill="1" applyBorder="1"/>
    <xf numFmtId="9" fontId="34" fillId="30" borderId="58" xfId="48" applyNumberFormat="1" applyFont="1" applyFill="1" applyBorder="1" applyAlignment="1">
      <alignment wrapText="1"/>
    </xf>
    <xf numFmtId="0" fontId="29" fillId="0" borderId="0" xfId="0" applyFont="1" applyFill="1" applyAlignment="1"/>
    <xf numFmtId="0" fontId="37" fillId="0" borderId="0" xfId="48" applyFont="1" applyFill="1" applyBorder="1"/>
    <xf numFmtId="4" fontId="0" fillId="0" borderId="0" xfId="0" applyNumberFormat="1" applyFont="1"/>
    <xf numFmtId="3" fontId="40" fillId="0" borderId="0" xfId="0" applyNumberFormat="1" applyFont="1"/>
    <xf numFmtId="0" fontId="21" fillId="0" borderId="0" xfId="46" applyFont="1"/>
    <xf numFmtId="0" fontId="21" fillId="0" borderId="39" xfId="46" applyFont="1" applyBorder="1"/>
    <xf numFmtId="0" fontId="21" fillId="0" borderId="0" xfId="46" applyFont="1" applyAlignment="1">
      <alignment horizontal="center"/>
    </xf>
    <xf numFmtId="0" fontId="21" fillId="0" borderId="0" xfId="46" applyFont="1" applyFill="1"/>
    <xf numFmtId="0" fontId="21" fillId="0" borderId="0" xfId="46" applyFont="1" applyBorder="1" applyAlignment="1">
      <alignment horizontal="left"/>
    </xf>
    <xf numFmtId="0" fontId="30" fillId="0" borderId="0" xfId="0" applyFont="1" applyAlignment="1">
      <alignment horizontal="center"/>
    </xf>
    <xf numFmtId="0" fontId="27" fillId="28" borderId="77" xfId="0" applyFont="1" applyFill="1" applyBorder="1" applyAlignment="1">
      <alignment wrapText="1"/>
    </xf>
    <xf numFmtId="0" fontId="27" fillId="28" borderId="76" xfId="0" applyFont="1" applyFill="1" applyBorder="1" applyAlignment="1">
      <alignment horizontal="center" wrapText="1"/>
    </xf>
    <xf numFmtId="0" fontId="0" fillId="0" borderId="39" xfId="0" applyFont="1" applyBorder="1" applyAlignment="1">
      <alignment horizontal="left"/>
    </xf>
    <xf numFmtId="0" fontId="0" fillId="0" borderId="39" xfId="0" applyFont="1" applyBorder="1"/>
    <xf numFmtId="0" fontId="38" fillId="27" borderId="42" xfId="0" applyFont="1" applyFill="1" applyBorder="1"/>
    <xf numFmtId="0" fontId="38" fillId="27" borderId="39" xfId="0" applyFont="1" applyFill="1" applyBorder="1" applyAlignment="1">
      <alignment horizontal="center"/>
    </xf>
    <xf numFmtId="0" fontId="38" fillId="27" borderId="39" xfId="0" applyFont="1" applyFill="1" applyBorder="1"/>
    <xf numFmtId="0" fontId="0" fillId="31" borderId="31" xfId="46" applyFont="1" applyFill="1" applyBorder="1"/>
    <xf numFmtId="0" fontId="0" fillId="31" borderId="99" xfId="46" applyFont="1" applyFill="1" applyBorder="1" applyAlignment="1">
      <alignment horizontal="center"/>
    </xf>
    <xf numFmtId="3" fontId="41" fillId="0" borderId="32" xfId="46" applyNumberFormat="1" applyFont="1" applyFill="1" applyBorder="1"/>
    <xf numFmtId="0" fontId="41" fillId="31" borderId="32" xfId="46" applyFont="1" applyFill="1" applyBorder="1" applyAlignment="1">
      <alignment horizontal="center"/>
    </xf>
    <xf numFmtId="4" fontId="41" fillId="32" borderId="32" xfId="46" applyNumberFormat="1" applyFont="1" applyFill="1" applyBorder="1"/>
    <xf numFmtId="4" fontId="0" fillId="31" borderId="32" xfId="46" applyNumberFormat="1" applyFont="1" applyFill="1" applyBorder="1"/>
    <xf numFmtId="0" fontId="0" fillId="0" borderId="33" xfId="46" applyFont="1" applyBorder="1"/>
    <xf numFmtId="0" fontId="0" fillId="31" borderId="72" xfId="46" applyFont="1" applyFill="1" applyBorder="1"/>
    <xf numFmtId="0" fontId="0" fillId="31" borderId="100" xfId="46" applyFont="1" applyFill="1" applyBorder="1" applyAlignment="1">
      <alignment horizontal="center"/>
    </xf>
    <xf numFmtId="3" fontId="41" fillId="0" borderId="69" xfId="46" applyNumberFormat="1" applyFont="1" applyFill="1" applyBorder="1"/>
    <xf numFmtId="0" fontId="41" fillId="31" borderId="69" xfId="46" applyFont="1" applyFill="1" applyBorder="1" applyAlignment="1">
      <alignment horizontal="center"/>
    </xf>
    <xf numFmtId="4" fontId="41" fillId="32" borderId="69" xfId="46" applyNumberFormat="1" applyFont="1" applyFill="1" applyBorder="1"/>
    <xf numFmtId="4" fontId="0" fillId="31" borderId="69" xfId="46" applyNumberFormat="1" applyFont="1" applyFill="1" applyBorder="1"/>
    <xf numFmtId="0" fontId="0" fillId="0" borderId="73" xfId="46" applyFont="1" applyBorder="1"/>
    <xf numFmtId="0" fontId="0" fillId="31" borderId="74" xfId="46" applyFont="1" applyFill="1" applyBorder="1"/>
    <xf numFmtId="0" fontId="0" fillId="31" borderId="101" xfId="46" applyFont="1" applyFill="1" applyBorder="1" applyAlignment="1">
      <alignment horizontal="center"/>
    </xf>
    <xf numFmtId="3" fontId="41" fillId="0" borderId="70" xfId="46" applyNumberFormat="1" applyFont="1" applyFill="1" applyBorder="1"/>
    <xf numFmtId="0" fontId="41" fillId="31" borderId="70" xfId="46" applyFont="1" applyFill="1" applyBorder="1" applyAlignment="1">
      <alignment horizontal="center"/>
    </xf>
    <xf numFmtId="4" fontId="41" fillId="32" borderId="70" xfId="46" applyNumberFormat="1" applyFont="1" applyFill="1" applyBorder="1"/>
    <xf numFmtId="4" fontId="0" fillId="31" borderId="70" xfId="46" applyNumberFormat="1" applyFont="1" applyFill="1" applyBorder="1"/>
    <xf numFmtId="0" fontId="0" fillId="0" borderId="75" xfId="46" applyFont="1" applyBorder="1"/>
    <xf numFmtId="0" fontId="0" fillId="0" borderId="0" xfId="46" applyFont="1"/>
    <xf numFmtId="0" fontId="0" fillId="0" borderId="0" xfId="46" applyFont="1" applyAlignment="1">
      <alignment horizontal="center"/>
    </xf>
    <xf numFmtId="0" fontId="0" fillId="0" borderId="0" xfId="46" applyFont="1" applyFill="1"/>
    <xf numFmtId="4" fontId="27" fillId="31" borderId="71" xfId="46" applyNumberFormat="1" applyFont="1" applyFill="1" applyBorder="1"/>
    <xf numFmtId="0" fontId="38" fillId="27" borderId="27" xfId="0" applyFont="1" applyFill="1" applyBorder="1"/>
    <xf numFmtId="0" fontId="38" fillId="27" borderId="28" xfId="0" applyFont="1" applyFill="1" applyBorder="1" applyAlignment="1">
      <alignment horizontal="center"/>
    </xf>
    <xf numFmtId="0" fontId="38" fillId="27" borderId="28" xfId="0" applyFont="1" applyFill="1" applyBorder="1"/>
    <xf numFmtId="0" fontId="0" fillId="0" borderId="33" xfId="46" applyFont="1" applyBorder="1" applyAlignment="1">
      <alignment horizontal="left"/>
    </xf>
    <xf numFmtId="0" fontId="0" fillId="0" borderId="73" xfId="46" applyFont="1" applyBorder="1" applyAlignment="1">
      <alignment horizontal="left"/>
    </xf>
    <xf numFmtId="0" fontId="29" fillId="0" borderId="0" xfId="46" applyFont="1"/>
    <xf numFmtId="0" fontId="0" fillId="31" borderId="109" xfId="46" applyFont="1" applyFill="1" applyBorder="1"/>
    <xf numFmtId="0" fontId="0" fillId="31" borderId="104" xfId="46" applyFont="1" applyFill="1" applyBorder="1" applyAlignment="1">
      <alignment horizontal="center"/>
    </xf>
    <xf numFmtId="0" fontId="41" fillId="31" borderId="57" xfId="46" applyFont="1" applyFill="1" applyBorder="1" applyAlignment="1">
      <alignment horizontal="center"/>
    </xf>
    <xf numFmtId="4" fontId="41" fillId="32" borderId="57" xfId="46" applyNumberFormat="1" applyFont="1" applyFill="1" applyBorder="1"/>
    <xf numFmtId="0" fontId="0" fillId="0" borderId="92" xfId="46" applyFont="1" applyBorder="1"/>
    <xf numFmtId="0" fontId="41" fillId="31" borderId="36" xfId="46" applyFont="1" applyFill="1" applyBorder="1"/>
    <xf numFmtId="0" fontId="41" fillId="31" borderId="103" xfId="46" applyFont="1" applyFill="1" applyBorder="1" applyAlignment="1">
      <alignment horizontal="center"/>
    </xf>
    <xf numFmtId="3" fontId="41" fillId="0" borderId="37" xfId="46" applyNumberFormat="1" applyFont="1" applyFill="1" applyBorder="1"/>
    <xf numFmtId="0" fontId="41" fillId="31" borderId="37" xfId="46" applyFont="1" applyFill="1" applyBorder="1" applyAlignment="1">
      <alignment horizontal="center"/>
    </xf>
    <xf numFmtId="4" fontId="41" fillId="32" borderId="37" xfId="46" applyNumberFormat="1" applyFont="1" applyFill="1" applyBorder="1"/>
    <xf numFmtId="4" fontId="0" fillId="31" borderId="25" xfId="46" applyNumberFormat="1" applyFont="1" applyFill="1" applyBorder="1"/>
    <xf numFmtId="0" fontId="41" fillId="31" borderId="34" xfId="46" applyFont="1" applyFill="1" applyBorder="1"/>
    <xf numFmtId="0" fontId="41" fillId="31" borderId="100" xfId="46" applyFont="1" applyFill="1" applyBorder="1" applyAlignment="1">
      <alignment horizontal="center"/>
    </xf>
    <xf numFmtId="3" fontId="41" fillId="0" borderId="29" xfId="46" applyNumberFormat="1" applyFont="1" applyFill="1" applyBorder="1"/>
    <xf numFmtId="0" fontId="41" fillId="31" borderId="29" xfId="46" applyFont="1" applyFill="1" applyBorder="1" applyAlignment="1">
      <alignment horizontal="center"/>
    </xf>
    <xf numFmtId="4" fontId="41" fillId="32" borderId="29" xfId="46" applyNumberFormat="1" applyFont="1" applyFill="1" applyBorder="1"/>
    <xf numFmtId="0" fontId="0" fillId="31" borderId="32" xfId="46" applyFont="1" applyFill="1" applyBorder="1" applyAlignment="1">
      <alignment horizontal="center"/>
    </xf>
    <xf numFmtId="4" fontId="0" fillId="31" borderId="82" xfId="46" applyNumberFormat="1" applyFont="1" applyFill="1" applyBorder="1"/>
    <xf numFmtId="0" fontId="0" fillId="0" borderId="38" xfId="46" applyFont="1" applyBorder="1" applyAlignment="1">
      <alignment horizontal="left"/>
    </xf>
    <xf numFmtId="0" fontId="0" fillId="31" borderId="69" xfId="46" applyFont="1" applyFill="1" applyBorder="1" applyAlignment="1">
      <alignment horizontal="center"/>
    </xf>
    <xf numFmtId="4" fontId="0" fillId="31" borderId="83" xfId="46" applyNumberFormat="1" applyFont="1" applyFill="1" applyBorder="1"/>
    <xf numFmtId="0" fontId="0" fillId="31" borderId="68" xfId="46" applyFont="1" applyFill="1" applyBorder="1"/>
    <xf numFmtId="3" fontId="41" fillId="0" borderId="48" xfId="46" applyNumberFormat="1" applyFont="1" applyFill="1" applyBorder="1"/>
    <xf numFmtId="0" fontId="0" fillId="31" borderId="48" xfId="46" applyFont="1" applyFill="1" applyBorder="1" applyAlignment="1">
      <alignment horizontal="center"/>
    </xf>
    <xf numFmtId="4" fontId="41" fillId="32" borderId="48" xfId="46" applyNumberFormat="1" applyFont="1" applyFill="1" applyBorder="1"/>
    <xf numFmtId="0" fontId="0" fillId="31" borderId="70" xfId="46" applyFont="1" applyFill="1" applyBorder="1" applyAlignment="1">
      <alignment horizontal="center"/>
    </xf>
    <xf numFmtId="4" fontId="0" fillId="31" borderId="84" xfId="46" applyNumberFormat="1" applyFont="1" applyFill="1" applyBorder="1"/>
    <xf numFmtId="0" fontId="0" fillId="0" borderId="75" xfId="46" applyFont="1" applyBorder="1" applyAlignment="1">
      <alignment horizontal="left"/>
    </xf>
    <xf numFmtId="4" fontId="27" fillId="31" borderId="81" xfId="46" applyNumberFormat="1" applyFont="1" applyFill="1" applyBorder="1"/>
    <xf numFmtId="0" fontId="0" fillId="0" borderId="0" xfId="46" applyFont="1" applyBorder="1" applyAlignment="1">
      <alignment horizontal="left"/>
    </xf>
    <xf numFmtId="0" fontId="0" fillId="31" borderId="36" xfId="46" applyFont="1" applyFill="1" applyBorder="1"/>
    <xf numFmtId="0" fontId="0" fillId="31" borderId="103" xfId="46" applyFont="1" applyFill="1" applyBorder="1" applyAlignment="1">
      <alignment horizontal="center"/>
    </xf>
    <xf numFmtId="0" fontId="0" fillId="31" borderId="37" xfId="46" applyFont="1" applyFill="1" applyBorder="1" applyAlignment="1">
      <alignment horizontal="center"/>
    </xf>
    <xf numFmtId="4" fontId="0" fillId="31" borderId="37" xfId="46" applyNumberFormat="1" applyFont="1" applyFill="1" applyBorder="1"/>
    <xf numFmtId="0" fontId="0" fillId="31" borderId="53" xfId="46" applyFont="1" applyFill="1" applyBorder="1"/>
    <xf numFmtId="3" fontId="41" fillId="0" borderId="54" xfId="46" applyNumberFormat="1" applyFont="1" applyFill="1" applyBorder="1"/>
    <xf numFmtId="0" fontId="0" fillId="31" borderId="29" xfId="46" applyFont="1" applyFill="1" applyBorder="1" applyAlignment="1">
      <alignment horizontal="center"/>
    </xf>
    <xf numFmtId="4" fontId="41" fillId="32" borderId="54" xfId="46" applyNumberFormat="1" applyFont="1" applyFill="1" applyBorder="1"/>
    <xf numFmtId="4" fontId="0" fillId="31" borderId="29" xfId="46" applyNumberFormat="1" applyFont="1" applyFill="1" applyBorder="1"/>
    <xf numFmtId="0" fontId="0" fillId="0" borderId="55" xfId="46" applyFont="1" applyBorder="1" applyAlignment="1">
      <alignment horizontal="left"/>
    </xf>
    <xf numFmtId="0" fontId="0" fillId="31" borderId="34" xfId="46" applyFont="1" applyFill="1" applyBorder="1"/>
    <xf numFmtId="0" fontId="0" fillId="0" borderId="35" xfId="46" applyFont="1" applyBorder="1" applyAlignment="1">
      <alignment horizontal="left"/>
    </xf>
    <xf numFmtId="0" fontId="27" fillId="0" borderId="0" xfId="46" applyFont="1" applyBorder="1" applyAlignment="1">
      <alignment horizontal="right"/>
    </xf>
    <xf numFmtId="4" fontId="27" fillId="28" borderId="0" xfId="46" applyNumberFormat="1" applyFont="1" applyFill="1" applyBorder="1"/>
    <xf numFmtId="3" fontId="41" fillId="0" borderId="79" xfId="46" applyNumberFormat="1" applyFont="1" applyFill="1" applyBorder="1"/>
    <xf numFmtId="9" fontId="41" fillId="32" borderId="32" xfId="62" applyFont="1" applyFill="1" applyBorder="1"/>
    <xf numFmtId="0" fontId="27" fillId="0" borderId="0" xfId="46" applyFont="1" applyFill="1" applyBorder="1" applyAlignment="1">
      <alignment horizontal="right"/>
    </xf>
    <xf numFmtId="4" fontId="0" fillId="0" borderId="0" xfId="46" applyNumberFormat="1" applyFont="1" applyFill="1" applyBorder="1"/>
    <xf numFmtId="0" fontId="0" fillId="0" borderId="0" xfId="46" applyFont="1" applyFill="1" applyBorder="1" applyAlignment="1">
      <alignment horizontal="left"/>
    </xf>
    <xf numFmtId="9" fontId="41" fillId="32" borderId="70" xfId="62" applyFont="1" applyFill="1" applyBorder="1"/>
    <xf numFmtId="0" fontId="37" fillId="0" borderId="0" xfId="0" applyFont="1" applyFill="1" applyAlignment="1">
      <alignment vertical="top" wrapText="1"/>
    </xf>
    <xf numFmtId="0" fontId="42" fillId="0" borderId="0" xfId="48" applyFont="1" applyBorder="1"/>
    <xf numFmtId="0" fontId="31" fillId="33" borderId="0" xfId="48" applyFont="1" applyFill="1" applyBorder="1"/>
    <xf numFmtId="3" fontId="31" fillId="30" borderId="58" xfId="48" applyNumberFormat="1" applyFont="1" applyFill="1" applyBorder="1" applyAlignment="1">
      <alignment wrapText="1"/>
    </xf>
    <xf numFmtId="0" fontId="43" fillId="25" borderId="0" xfId="0" applyFont="1" applyFill="1" applyProtection="1"/>
    <xf numFmtId="0" fontId="42" fillId="0" borderId="0" xfId="0" applyFont="1" applyFill="1" applyBorder="1" applyProtection="1"/>
    <xf numFmtId="0" fontId="0" fillId="0" borderId="0" xfId="0" applyAlignment="1"/>
    <xf numFmtId="0" fontId="0" fillId="0" borderId="0" xfId="0" applyFont="1" applyAlignment="1">
      <alignment vertical="top"/>
    </xf>
    <xf numFmtId="0" fontId="0" fillId="0" borderId="0" xfId="0" applyFont="1" applyBorder="1"/>
    <xf numFmtId="0" fontId="44" fillId="29" borderId="24" xfId="46" applyFont="1" applyFill="1" applyBorder="1" applyAlignment="1">
      <alignment horizontal="left"/>
    </xf>
    <xf numFmtId="0" fontId="44" fillId="29" borderId="78" xfId="46" applyFont="1" applyFill="1" applyBorder="1" applyAlignment="1">
      <alignment horizontal="left"/>
    </xf>
    <xf numFmtId="0" fontId="44" fillId="29" borderId="85" xfId="46" applyFont="1" applyFill="1" applyBorder="1" applyAlignment="1">
      <alignment horizontal="left"/>
    </xf>
    <xf numFmtId="0" fontId="20" fillId="0" borderId="0" xfId="46" applyFont="1"/>
    <xf numFmtId="0" fontId="20" fillId="0" borderId="0" xfId="46" applyFont="1" applyFill="1"/>
    <xf numFmtId="0" fontId="20" fillId="0" borderId="0" xfId="46" applyFont="1" applyAlignment="1">
      <alignment horizontal="center"/>
    </xf>
    <xf numFmtId="0" fontId="44" fillId="29" borderId="79" xfId="46" applyFont="1" applyFill="1" applyBorder="1" applyAlignment="1">
      <alignment horizontal="center"/>
    </xf>
    <xf numFmtId="0" fontId="44" fillId="29" borderId="24" xfId="46" applyFont="1" applyFill="1" applyBorder="1" applyAlignment="1">
      <alignment horizontal="center"/>
    </xf>
    <xf numFmtId="4" fontId="27" fillId="31" borderId="43" xfId="46" applyNumberFormat="1" applyFont="1" applyFill="1" applyBorder="1"/>
    <xf numFmtId="9" fontId="27" fillId="0" borderId="43" xfId="62" applyFont="1" applyFill="1" applyBorder="1"/>
    <xf numFmtId="0" fontId="20" fillId="0" borderId="88" xfId="46" applyFont="1" applyBorder="1" applyAlignment="1">
      <alignment horizontal="left"/>
    </xf>
    <xf numFmtId="0" fontId="20" fillId="0" borderId="0" xfId="46" applyFont="1" applyBorder="1" applyAlignment="1">
      <alignment horizontal="left"/>
    </xf>
    <xf numFmtId="0" fontId="44" fillId="29" borderId="102" xfId="46" applyFont="1" applyFill="1" applyBorder="1" applyAlignment="1">
      <alignment horizontal="center"/>
    </xf>
    <xf numFmtId="0" fontId="20" fillId="31" borderId="101" xfId="46" applyFont="1" applyFill="1" applyBorder="1" applyAlignment="1">
      <alignment horizontal="center"/>
    </xf>
    <xf numFmtId="4" fontId="20" fillId="31" borderId="70" xfId="46" applyNumberFormat="1" applyFont="1" applyFill="1" applyBorder="1"/>
    <xf numFmtId="0" fontId="20" fillId="0" borderId="75" xfId="46" applyFont="1" applyBorder="1" applyAlignment="1">
      <alignment horizontal="left"/>
    </xf>
    <xf numFmtId="4" fontId="20" fillId="31" borderId="81" xfId="46" applyNumberFormat="1" applyFont="1" applyFill="1" applyBorder="1"/>
    <xf numFmtId="0" fontId="20" fillId="31" borderId="99" xfId="46" applyFont="1" applyFill="1" applyBorder="1" applyAlignment="1">
      <alignment horizontal="center"/>
    </xf>
    <xf numFmtId="4" fontId="20" fillId="31" borderId="32" xfId="46" applyNumberFormat="1" applyFont="1" applyFill="1" applyBorder="1"/>
    <xf numFmtId="0" fontId="20" fillId="0" borderId="33" xfId="46" applyFont="1" applyBorder="1" applyAlignment="1">
      <alignment horizontal="left"/>
    </xf>
    <xf numFmtId="0" fontId="44" fillId="31" borderId="79" xfId="46" applyFont="1" applyFill="1" applyBorder="1" applyAlignment="1">
      <alignment horizontal="center"/>
    </xf>
    <xf numFmtId="0" fontId="44" fillId="29" borderId="19" xfId="46" applyFont="1" applyFill="1" applyBorder="1" applyAlignment="1">
      <alignment horizontal="center"/>
    </xf>
    <xf numFmtId="0" fontId="44" fillId="31" borderId="86" xfId="46" applyFont="1" applyFill="1" applyBorder="1" applyAlignment="1">
      <alignment horizontal="center"/>
    </xf>
    <xf numFmtId="0" fontId="44" fillId="29" borderId="86" xfId="46" applyFont="1" applyFill="1" applyBorder="1" applyAlignment="1">
      <alignment horizontal="center"/>
    </xf>
    <xf numFmtId="0" fontId="44" fillId="29" borderId="87" xfId="46" applyFont="1" applyFill="1" applyBorder="1" applyAlignment="1">
      <alignment horizontal="center"/>
    </xf>
    <xf numFmtId="0" fontId="44" fillId="29" borderId="80" xfId="46" applyFont="1" applyFill="1" applyBorder="1" applyAlignment="1">
      <alignment horizontal="center"/>
    </xf>
    <xf numFmtId="0" fontId="44" fillId="29" borderId="57" xfId="46" applyFont="1" applyFill="1" applyBorder="1" applyAlignment="1">
      <alignment horizontal="center"/>
    </xf>
    <xf numFmtId="0" fontId="44" fillId="31" borderId="24" xfId="46" applyFont="1" applyFill="1" applyBorder="1" applyAlignment="1">
      <alignment horizontal="center"/>
    </xf>
    <xf numFmtId="0" fontId="27" fillId="0" borderId="0" xfId="46" applyFont="1" applyBorder="1" applyAlignment="1">
      <alignment horizontal="right"/>
    </xf>
    <xf numFmtId="0" fontId="20" fillId="0" borderId="0" xfId="0" applyFont="1" applyAlignment="1">
      <alignment wrapText="1"/>
    </xf>
    <xf numFmtId="3" fontId="41" fillId="0" borderId="90" xfId="46" applyNumberFormat="1" applyFont="1" applyFill="1" applyBorder="1"/>
    <xf numFmtId="0" fontId="0" fillId="31" borderId="90" xfId="46" applyFont="1" applyFill="1" applyBorder="1" applyAlignment="1">
      <alignment horizontal="center"/>
    </xf>
    <xf numFmtId="4" fontId="41" fillId="32" borderId="90" xfId="46" applyNumberFormat="1" applyFont="1" applyFill="1" applyBorder="1"/>
    <xf numFmtId="3" fontId="41" fillId="0" borderId="0" xfId="46" applyNumberFormat="1" applyFont="1" applyFill="1" applyBorder="1"/>
    <xf numFmtId="0" fontId="0" fillId="0" borderId="0" xfId="0" applyAlignment="1"/>
    <xf numFmtId="0" fontId="0" fillId="0" borderId="0" xfId="0" applyAlignment="1">
      <alignment vertical="top" wrapText="1"/>
    </xf>
    <xf numFmtId="0" fontId="46" fillId="0" borderId="0" xfId="48" applyFont="1" applyFill="1" applyBorder="1"/>
    <xf numFmtId="0" fontId="47" fillId="0" borderId="0" xfId="48" applyFont="1" applyFill="1" applyBorder="1"/>
    <xf numFmtId="0" fontId="47" fillId="0" borderId="0" xfId="48" applyFont="1" applyBorder="1"/>
    <xf numFmtId="0" fontId="50" fillId="0" borderId="0" xfId="0" applyFont="1" applyAlignment="1">
      <alignment vertical="center"/>
    </xf>
    <xf numFmtId="0" fontId="51" fillId="0" borderId="0" xfId="48" applyFont="1" applyBorder="1"/>
    <xf numFmtId="0" fontId="49" fillId="0" borderId="0" xfId="0" applyFont="1" applyFill="1" applyAlignment="1"/>
    <xf numFmtId="0" fontId="53" fillId="0" borderId="0" xfId="48" applyFont="1" applyBorder="1"/>
    <xf numFmtId="0" fontId="55" fillId="30" borderId="37" xfId="48" applyFont="1" applyFill="1" applyBorder="1" applyAlignment="1">
      <alignment wrapText="1"/>
    </xf>
    <xf numFmtId="0" fontId="53" fillId="0" borderId="0" xfId="48" applyFont="1" applyFill="1" applyBorder="1" applyAlignment="1">
      <alignment horizontal="right" wrapText="1"/>
    </xf>
    <xf numFmtId="0" fontId="55" fillId="30" borderId="90" xfId="48" applyFont="1" applyFill="1" applyBorder="1" applyAlignment="1">
      <alignment wrapText="1"/>
    </xf>
    <xf numFmtId="3" fontId="55" fillId="26" borderId="90" xfId="48" applyNumberFormat="1" applyFont="1" applyFill="1" applyBorder="1" applyAlignment="1">
      <alignment wrapText="1"/>
    </xf>
    <xf numFmtId="3" fontId="55" fillId="34" borderId="90" xfId="48" applyNumberFormat="1" applyFont="1" applyFill="1" applyBorder="1" applyAlignment="1">
      <alignment wrapText="1"/>
    </xf>
    <xf numFmtId="0" fontId="47" fillId="0" borderId="0" xfId="48" applyFont="1" applyFill="1" applyBorder="1" applyAlignment="1">
      <alignment wrapText="1"/>
    </xf>
    <xf numFmtId="3" fontId="55" fillId="26" borderId="90" xfId="48" applyNumberFormat="1" applyFont="1" applyFill="1" applyBorder="1" applyAlignment="1" applyProtection="1">
      <alignment wrapText="1"/>
      <protection locked="0"/>
    </xf>
    <xf numFmtId="0" fontId="47" fillId="0" borderId="0" xfId="48" applyFont="1" applyBorder="1" applyAlignment="1">
      <alignment wrapText="1"/>
    </xf>
    <xf numFmtId="165" fontId="1" fillId="26" borderId="90" xfId="49" applyNumberFormat="1" applyFont="1" applyFill="1" applyBorder="1" applyAlignment="1">
      <alignment wrapText="1"/>
    </xf>
    <xf numFmtId="0" fontId="1" fillId="0" borderId="0" xfId="48" applyFont="1" applyBorder="1" applyAlignment="1">
      <alignment wrapText="1"/>
    </xf>
    <xf numFmtId="0" fontId="55" fillId="30" borderId="56" xfId="48" applyFont="1" applyFill="1" applyBorder="1" applyAlignment="1">
      <alignment wrapText="1"/>
    </xf>
    <xf numFmtId="166" fontId="55" fillId="26" borderId="56" xfId="49" applyNumberFormat="1" applyFont="1" applyFill="1" applyBorder="1" applyAlignment="1">
      <alignment wrapText="1"/>
    </xf>
    <xf numFmtId="0" fontId="55" fillId="0" borderId="39" xfId="48" applyFont="1" applyBorder="1" applyAlignment="1">
      <alignment wrapText="1"/>
    </xf>
    <xf numFmtId="0" fontId="55" fillId="0" borderId="0" xfId="48" applyFont="1" applyBorder="1" applyAlignment="1">
      <alignment wrapText="1"/>
    </xf>
    <xf numFmtId="4" fontId="51" fillId="0" borderId="0" xfId="48" applyNumberFormat="1" applyFont="1" applyBorder="1" applyAlignment="1">
      <alignment horizontal="left" indent="2"/>
    </xf>
    <xf numFmtId="0" fontId="53" fillId="26" borderId="40" xfId="48" applyFont="1" applyFill="1" applyBorder="1"/>
    <xf numFmtId="166" fontId="53" fillId="26" borderId="37" xfId="48" applyNumberFormat="1" applyFont="1" applyFill="1" applyBorder="1" applyAlignment="1">
      <alignment horizontal="right"/>
    </xf>
    <xf numFmtId="0" fontId="53" fillId="26" borderId="0" xfId="48" applyFont="1" applyFill="1" applyBorder="1"/>
    <xf numFmtId="4" fontId="53" fillId="26" borderId="57" xfId="48" applyNumberFormat="1" applyFont="1" applyFill="1" applyBorder="1" applyAlignment="1">
      <alignment horizontal="left" indent="2"/>
    </xf>
    <xf numFmtId="166" fontId="53" fillId="26" borderId="90" xfId="48" applyNumberFormat="1" applyFont="1" applyFill="1" applyBorder="1" applyAlignment="1">
      <alignment horizontal="right"/>
    </xf>
    <xf numFmtId="9" fontId="53" fillId="26" borderId="41" xfId="50" applyFont="1" applyFill="1" applyBorder="1" applyAlignment="1">
      <alignment horizontal="left" indent="2"/>
    </xf>
    <xf numFmtId="0" fontId="56" fillId="0" borderId="0" xfId="0" applyFont="1"/>
    <xf numFmtId="0" fontId="55" fillId="26" borderId="63" xfId="48" quotePrefix="1" applyFont="1" applyFill="1" applyBorder="1"/>
    <xf numFmtId="166" fontId="55" fillId="26" borderId="56" xfId="49" applyNumberFormat="1" applyFont="1" applyFill="1" applyBorder="1" applyAlignment="1">
      <alignment horizontal="right"/>
    </xf>
    <xf numFmtId="0" fontId="55" fillId="26" borderId="39" xfId="48" applyFont="1" applyFill="1" applyBorder="1"/>
    <xf numFmtId="4" fontId="55" fillId="26" borderId="62" xfId="48" applyNumberFormat="1" applyFont="1" applyFill="1" applyBorder="1" applyAlignment="1">
      <alignment horizontal="left" indent="2"/>
    </xf>
    <xf numFmtId="3" fontId="47" fillId="30" borderId="90" xfId="48" applyNumberFormat="1" applyFont="1" applyFill="1" applyBorder="1" applyAlignment="1">
      <alignment wrapText="1"/>
    </xf>
    <xf numFmtId="10" fontId="47" fillId="0" borderId="90" xfId="48" applyNumberFormat="1" applyFont="1" applyFill="1" applyBorder="1" applyAlignment="1">
      <alignment wrapText="1"/>
    </xf>
    <xf numFmtId="0" fontId="57" fillId="0" borderId="0" xfId="48" applyFont="1" applyFill="1" applyBorder="1"/>
    <xf numFmtId="0" fontId="51" fillId="0" borderId="90" xfId="48" applyFont="1" applyBorder="1"/>
    <xf numFmtId="9" fontId="47" fillId="30" borderId="90" xfId="48" applyNumberFormat="1" applyFont="1" applyFill="1" applyBorder="1" applyAlignment="1">
      <alignment wrapText="1"/>
    </xf>
    <xf numFmtId="0" fontId="1" fillId="0" borderId="0" xfId="48" applyFont="1" applyFill="1" applyBorder="1"/>
    <xf numFmtId="0" fontId="53" fillId="0" borderId="39" xfId="48" applyFont="1" applyBorder="1"/>
    <xf numFmtId="0" fontId="51" fillId="0" borderId="39" xfId="48" applyFont="1" applyBorder="1"/>
    <xf numFmtId="0" fontId="52" fillId="0" borderId="0" xfId="0" applyFont="1"/>
    <xf numFmtId="0" fontId="52" fillId="0" borderId="0" xfId="0" applyFont="1" applyAlignment="1">
      <alignment vertical="center"/>
    </xf>
    <xf numFmtId="0" fontId="55" fillId="26" borderId="90" xfId="48" applyFont="1" applyFill="1" applyBorder="1" applyAlignment="1">
      <alignment wrapText="1"/>
    </xf>
    <xf numFmtId="0" fontId="47" fillId="30" borderId="90" xfId="48" applyFont="1" applyFill="1" applyBorder="1" applyAlignment="1">
      <alignment wrapText="1"/>
    </xf>
    <xf numFmtId="0" fontId="55" fillId="26" borderId="90" xfId="48" applyFont="1" applyFill="1" applyBorder="1"/>
    <xf numFmtId="0" fontId="51" fillId="33" borderId="0" xfId="48" applyFont="1" applyFill="1" applyBorder="1"/>
    <xf numFmtId="0" fontId="53" fillId="28" borderId="90" xfId="48" applyFont="1" applyFill="1" applyBorder="1"/>
    <xf numFmtId="3" fontId="51" fillId="0" borderId="90" xfId="48" applyNumberFormat="1" applyFont="1" applyBorder="1"/>
    <xf numFmtId="0" fontId="53" fillId="28" borderId="57" xfId="48" applyFont="1" applyFill="1" applyBorder="1"/>
    <xf numFmtId="3" fontId="51" fillId="0" borderId="57" xfId="48" applyNumberFormat="1" applyFont="1" applyBorder="1"/>
    <xf numFmtId="0" fontId="53" fillId="28" borderId="56" xfId="48" applyFont="1" applyFill="1" applyBorder="1"/>
    <xf numFmtId="3" fontId="51" fillId="0" borderId="56" xfId="48" applyNumberFormat="1" applyFont="1" applyBorder="1"/>
    <xf numFmtId="0" fontId="55" fillId="26" borderId="56" xfId="48" applyFont="1" applyFill="1" applyBorder="1"/>
    <xf numFmtId="3" fontId="47" fillId="26" borderId="56" xfId="48" applyNumberFormat="1" applyFont="1" applyFill="1" applyBorder="1"/>
    <xf numFmtId="0" fontId="31" fillId="26" borderId="61" xfId="48" applyFont="1" applyFill="1" applyBorder="1" applyAlignment="1">
      <alignment wrapText="1"/>
    </xf>
    <xf numFmtId="0" fontId="0" fillId="0" borderId="60" xfId="0" applyFont="1" applyBorder="1" applyAlignment="1"/>
    <xf numFmtId="0" fontId="0" fillId="0" borderId="59" xfId="0" applyFont="1" applyBorder="1" applyAlignment="1"/>
    <xf numFmtId="0" fontId="45" fillId="28" borderId="0" xfId="0" applyFont="1" applyFill="1" applyAlignment="1"/>
    <xf numFmtId="0" fontId="38" fillId="27" borderId="25" xfId="0" applyFont="1" applyFill="1" applyBorder="1" applyAlignment="1">
      <alignment horizontal="left"/>
    </xf>
    <xf numFmtId="0" fontId="38" fillId="27" borderId="26" xfId="0" applyFont="1" applyFill="1" applyBorder="1" applyAlignment="1">
      <alignment horizontal="left"/>
    </xf>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0" fillId="26" borderId="14" xfId="0" applyFont="1" applyFill="1" applyBorder="1"/>
    <xf numFmtId="0" fontId="0" fillId="26" borderId="15" xfId="0" applyFont="1" applyFill="1" applyBorder="1"/>
    <xf numFmtId="0" fontId="0" fillId="26" borderId="19" xfId="0" applyFont="1" applyFill="1" applyBorder="1"/>
    <xf numFmtId="0" fontId="0" fillId="26" borderId="16" xfId="0" applyFont="1" applyFill="1" applyBorder="1"/>
    <xf numFmtId="0" fontId="0" fillId="26" borderId="13" xfId="0" applyFont="1" applyFill="1" applyBorder="1"/>
    <xf numFmtId="0" fontId="0" fillId="26" borderId="20" xfId="0" applyFont="1" applyFill="1" applyBorder="1"/>
    <xf numFmtId="0" fontId="0" fillId="26" borderId="17" xfId="0" applyFont="1" applyFill="1" applyBorder="1" applyAlignment="1">
      <alignment wrapText="1"/>
    </xf>
    <xf numFmtId="0" fontId="0" fillId="26" borderId="18" xfId="0" applyFont="1" applyFill="1" applyBorder="1" applyAlignment="1">
      <alignment wrapText="1"/>
    </xf>
    <xf numFmtId="0" fontId="0" fillId="26" borderId="21" xfId="0" applyFont="1" applyFill="1" applyBorder="1" applyAlignment="1">
      <alignment wrapText="1"/>
    </xf>
    <xf numFmtId="0" fontId="0" fillId="0" borderId="66" xfId="0" applyFont="1" applyBorder="1" applyAlignment="1">
      <alignment horizontal="center"/>
    </xf>
    <xf numFmtId="0" fontId="0" fillId="0" borderId="67" xfId="0" applyFont="1" applyBorder="1" applyAlignment="1">
      <alignment horizontal="center"/>
    </xf>
    <xf numFmtId="0" fontId="0" fillId="0" borderId="30" xfId="0" applyFont="1" applyBorder="1" applyAlignment="1">
      <alignment horizontal="center"/>
    </xf>
    <xf numFmtId="0" fontId="0" fillId="0" borderId="64" xfId="0" applyFont="1" applyBorder="1" applyAlignment="1">
      <alignment horizontal="center"/>
    </xf>
    <xf numFmtId="0" fontId="0" fillId="0" borderId="61" xfId="0" applyFont="1" applyBorder="1" applyAlignment="1">
      <alignment horizontal="center"/>
    </xf>
    <xf numFmtId="0" fontId="0" fillId="0" borderId="65" xfId="0" applyFont="1" applyBorder="1" applyAlignment="1">
      <alignment horizontal="center"/>
    </xf>
    <xf numFmtId="0" fontId="0" fillId="0" borderId="83" xfId="0" applyFont="1" applyBorder="1" applyAlignment="1">
      <alignment horizontal="center"/>
    </xf>
    <xf numFmtId="0" fontId="0" fillId="0" borderId="98" xfId="0" applyFont="1" applyBorder="1" applyAlignment="1">
      <alignment horizontal="center"/>
    </xf>
    <xf numFmtId="0" fontId="0" fillId="2" borderId="0" xfId="0" applyFont="1" applyFill="1" applyAlignment="1">
      <alignment wrapText="1"/>
    </xf>
    <xf numFmtId="0" fontId="0" fillId="2" borderId="0" xfId="0" applyFont="1" applyFill="1" applyAlignment="1"/>
    <xf numFmtId="0" fontId="0" fillId="0" borderId="0" xfId="0" applyAlignment="1"/>
    <xf numFmtId="0" fontId="31" fillId="37" borderId="0" xfId="0" applyFont="1" applyFill="1" applyBorder="1" applyAlignment="1" applyProtection="1">
      <alignment horizontal="left" wrapText="1"/>
    </xf>
    <xf numFmtId="0" fontId="0" fillId="28" borderId="0" xfId="0" applyFill="1" applyAlignment="1"/>
    <xf numFmtId="0" fontId="34" fillId="37" borderId="0" xfId="0" applyFont="1" applyFill="1" applyBorder="1" applyAlignment="1" applyProtection="1">
      <alignment horizontal="left" wrapText="1"/>
    </xf>
    <xf numFmtId="0" fontId="42" fillId="35" borderId="0" xfId="0" applyFont="1" applyFill="1" applyBorder="1" applyAlignment="1" applyProtection="1">
      <alignment wrapText="1"/>
    </xf>
    <xf numFmtId="0" fontId="42" fillId="35" borderId="0" xfId="0" applyFont="1" applyFill="1" applyBorder="1" applyAlignment="1" applyProtection="1">
      <alignment horizontal="left" vertical="top" wrapText="1"/>
    </xf>
    <xf numFmtId="0" fontId="0" fillId="0" borderId="0" xfId="0" applyAlignment="1">
      <alignment vertical="top"/>
    </xf>
    <xf numFmtId="0" fontId="0" fillId="26" borderId="96" xfId="0" applyFont="1" applyFill="1" applyBorder="1" applyAlignment="1">
      <alignment vertical="top" wrapText="1"/>
    </xf>
    <xf numFmtId="0" fontId="0" fillId="0" borderId="97" xfId="0" applyFont="1" applyBorder="1" applyAlignment="1">
      <alignment vertical="top"/>
    </xf>
    <xf numFmtId="0" fontId="35" fillId="0" borderId="83" xfId="48" applyFont="1" applyBorder="1" applyAlignment="1">
      <alignment horizontal="left"/>
    </xf>
    <xf numFmtId="0" fontId="35" fillId="0" borderId="60" xfId="48" applyFont="1" applyBorder="1" applyAlignment="1">
      <alignment horizontal="left"/>
    </xf>
    <xf numFmtId="0" fontId="35" fillId="0" borderId="59" xfId="48" applyFont="1" applyBorder="1" applyAlignment="1">
      <alignment horizontal="left"/>
    </xf>
    <xf numFmtId="0" fontId="27" fillId="0" borderId="89" xfId="0" applyFont="1" applyBorder="1" applyAlignment="1">
      <alignment horizontal="right"/>
    </xf>
    <xf numFmtId="0" fontId="27" fillId="0" borderId="0" xfId="46" applyFont="1" applyBorder="1" applyAlignment="1">
      <alignment horizontal="right"/>
    </xf>
    <xf numFmtId="0" fontId="27" fillId="0" borderId="10" xfId="46" applyFont="1" applyBorder="1" applyAlignment="1">
      <alignment horizontal="right"/>
    </xf>
    <xf numFmtId="0" fontId="38" fillId="27" borderId="27" xfId="0" applyFont="1" applyFill="1" applyBorder="1" applyAlignment="1">
      <alignment horizontal="left"/>
    </xf>
    <xf numFmtId="0" fontId="38" fillId="27" borderId="28" xfId="0" applyFont="1" applyFill="1" applyBorder="1" applyAlignment="1">
      <alignment horizontal="left"/>
    </xf>
    <xf numFmtId="0" fontId="26" fillId="27" borderId="27" xfId="0" applyFont="1" applyFill="1" applyBorder="1" applyAlignment="1">
      <alignment horizontal="left"/>
    </xf>
    <xf numFmtId="0" fontId="26" fillId="27" borderId="28" xfId="0" applyFont="1" applyFill="1" applyBorder="1" applyAlignment="1">
      <alignment horizontal="left"/>
    </xf>
    <xf numFmtId="0" fontId="26" fillId="27" borderId="39" xfId="0" applyFont="1" applyFill="1" applyBorder="1" applyAlignment="1">
      <alignment horizontal="left"/>
    </xf>
    <xf numFmtId="0" fontId="42" fillId="0" borderId="0" xfId="0" applyFont="1" applyFill="1" applyAlignment="1" applyProtection="1">
      <alignment vertical="top" wrapText="1"/>
    </xf>
    <xf numFmtId="0" fontId="42" fillId="0" borderId="0" xfId="0" applyFont="1" applyFill="1" applyAlignment="1">
      <alignment vertical="top" wrapText="1"/>
    </xf>
    <xf numFmtId="0" fontId="0" fillId="0" borderId="0" xfId="0" applyAlignment="1">
      <alignment vertical="top" wrapText="1"/>
    </xf>
    <xf numFmtId="0" fontId="0" fillId="2" borderId="0" xfId="46" applyFont="1" applyFill="1" applyAlignment="1"/>
    <xf numFmtId="3" fontId="41" fillId="0" borderId="108" xfId="46" applyNumberFormat="1" applyFont="1" applyFill="1" applyBorder="1" applyAlignment="1">
      <alignment horizontal="center"/>
    </xf>
    <xf numFmtId="3" fontId="41" fillId="0" borderId="106" xfId="46" applyNumberFormat="1" applyFont="1" applyFill="1" applyBorder="1" applyAlignment="1">
      <alignment horizontal="center"/>
    </xf>
    <xf numFmtId="3" fontId="41" fillId="0" borderId="107" xfId="46" applyNumberFormat="1" applyFont="1" applyFill="1" applyBorder="1" applyAlignment="1">
      <alignment horizontal="center"/>
    </xf>
    <xf numFmtId="3" fontId="41" fillId="0" borderId="80" xfId="46" applyNumberFormat="1" applyFont="1" applyFill="1" applyBorder="1" applyAlignment="1">
      <alignment horizontal="center"/>
    </xf>
    <xf numFmtId="3" fontId="41" fillId="0" borderId="105" xfId="46" applyNumberFormat="1" applyFont="1" applyFill="1" applyBorder="1" applyAlignment="1">
      <alignment horizontal="center"/>
    </xf>
    <xf numFmtId="3" fontId="41" fillId="0" borderId="102" xfId="46" applyNumberFormat="1" applyFont="1" applyFill="1" applyBorder="1" applyAlignment="1">
      <alignment horizontal="center"/>
    </xf>
    <xf numFmtId="0" fontId="54" fillId="27" borderId="110" xfId="0" applyFont="1" applyFill="1" applyBorder="1" applyAlignment="1"/>
    <xf numFmtId="0" fontId="52" fillId="0" borderId="111" xfId="0" applyFont="1" applyBorder="1" applyAlignment="1"/>
    <xf numFmtId="0" fontId="52" fillId="0" borderId="112" xfId="0" applyFont="1" applyBorder="1" applyAlignment="1"/>
    <xf numFmtId="0" fontId="51" fillId="33" borderId="40" xfId="48" applyFont="1" applyFill="1" applyBorder="1" applyAlignment="1">
      <alignment wrapText="1"/>
    </xf>
    <xf numFmtId="0" fontId="58" fillId="33" borderId="0" xfId="0" applyFont="1" applyFill="1" applyAlignment="1"/>
    <xf numFmtId="0" fontId="58" fillId="33" borderId="40" xfId="0" applyFont="1" applyFill="1" applyBorder="1" applyAlignment="1"/>
    <xf numFmtId="0" fontId="51" fillId="33" borderId="0" xfId="48" applyFont="1" applyFill="1" applyBorder="1" applyAlignment="1">
      <alignment wrapText="1"/>
    </xf>
    <xf numFmtId="0" fontId="55" fillId="26" borderId="83" xfId="48" applyFont="1" applyFill="1" applyBorder="1" applyAlignment="1">
      <alignment wrapText="1"/>
    </xf>
    <xf numFmtId="0" fontId="0" fillId="0" borderId="113" xfId="0" applyBorder="1" applyAlignment="1"/>
    <xf numFmtId="0" fontId="0" fillId="0" borderId="100" xfId="0" applyBorder="1" applyAlignment="1"/>
    <xf numFmtId="4" fontId="51" fillId="33" borderId="0" xfId="48" applyNumberFormat="1" applyFont="1" applyFill="1" applyBorder="1" applyAlignment="1">
      <alignment horizontal="left" wrapText="1"/>
    </xf>
    <xf numFmtId="0" fontId="0" fillId="33" borderId="0" xfId="0" applyFill="1" applyAlignment="1">
      <alignment wrapText="1"/>
    </xf>
    <xf numFmtId="0" fontId="51" fillId="33" borderId="40" xfId="48" applyFont="1" applyFill="1" applyBorder="1" applyAlignment="1">
      <alignment vertical="top" wrapText="1"/>
    </xf>
    <xf numFmtId="0" fontId="58" fillId="33" borderId="0" xfId="0" applyFont="1" applyFill="1" applyAlignment="1">
      <alignment vertical="top"/>
    </xf>
    <xf numFmtId="0" fontId="52" fillId="33" borderId="0" xfId="0" applyFont="1" applyFill="1" applyAlignment="1"/>
    <xf numFmtId="0" fontId="58" fillId="33" borderId="40" xfId="0" applyFont="1" applyFill="1" applyBorder="1" applyAlignment="1">
      <alignment vertical="top"/>
    </xf>
    <xf numFmtId="0" fontId="1" fillId="2" borderId="0" xfId="48" applyFont="1" applyFill="1" applyBorder="1" applyAlignment="1">
      <alignment wrapText="1"/>
    </xf>
    <xf numFmtId="0" fontId="49" fillId="2" borderId="0" xfId="0" applyFont="1" applyFill="1" applyAlignment="1"/>
    <xf numFmtId="0" fontId="0" fillId="33" borderId="0" xfId="0" applyFill="1" applyAlignment="1">
      <alignment vertical="top" wrapText="1"/>
    </xf>
    <xf numFmtId="0" fontId="0" fillId="33" borderId="40" xfId="0" applyFill="1" applyBorder="1" applyAlignment="1">
      <alignment vertical="top"/>
    </xf>
    <xf numFmtId="0" fontId="0" fillId="33" borderId="0" xfId="0" applyFill="1" applyAlignment="1">
      <alignment vertical="top"/>
    </xf>
    <xf numFmtId="0" fontId="0" fillId="0" borderId="19" xfId="0" applyBorder="1" applyAlignment="1"/>
    <xf numFmtId="0" fontId="51" fillId="33" borderId="0" xfId="48" applyFont="1" applyFill="1" applyBorder="1" applyAlignment="1"/>
    <xf numFmtId="0" fontId="0" fillId="33" borderId="0" xfId="0" applyFill="1" applyAlignment="1"/>
  </cellXfs>
  <cellStyles count="6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alculation 2" xfId="56"/>
    <cellStyle name="Calculation 3" xfId="55"/>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Input 2" xfId="57"/>
    <cellStyle name="Input 3" xfId="54"/>
    <cellStyle name="Komma" xfId="45" builtinId="3"/>
    <cellStyle name="Komma 2" xfId="49"/>
    <cellStyle name="Komma 3" xfId="61"/>
    <cellStyle name="Link" xfId="44" builtinId="8"/>
    <cellStyle name="Linked Cell" xfId="37"/>
    <cellStyle name="Linked Cell 2" xfId="58"/>
    <cellStyle name="Neutral 2" xfId="38"/>
    <cellStyle name="Note" xfId="39"/>
    <cellStyle name="Note 2" xfId="59"/>
    <cellStyle name="Note 3" xfId="53"/>
    <cellStyle name="Output" xfId="40"/>
    <cellStyle name="Output 2" xfId="52"/>
    <cellStyle name="Prozent" xfId="62" builtinId="5"/>
    <cellStyle name="Prozent 2" xfId="50"/>
    <cellStyle name="Standard" xfId="0" builtinId="0"/>
    <cellStyle name="Standard 2" xfId="1"/>
    <cellStyle name="Standard 3" xfId="46"/>
    <cellStyle name="Standard 4" xfId="48"/>
    <cellStyle name="Standard 7" xfId="47"/>
    <cellStyle name="Title" xfId="41"/>
    <cellStyle name="Total" xfId="42"/>
    <cellStyle name="Total 2" xfId="60"/>
    <cellStyle name="Total 3" xfId="51"/>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36"/>
  <sheetViews>
    <sheetView showGridLines="0" tabSelected="1" zoomScale="70" zoomScaleNormal="70" workbookViewId="0">
      <selection activeCell="D26" sqref="D26"/>
    </sheetView>
  </sheetViews>
  <sheetFormatPr baseColWidth="10" defaultRowHeight="15"/>
  <cols>
    <col min="1" max="1" width="9" style="1" customWidth="1"/>
    <col min="2" max="2" width="44.140625" style="1" customWidth="1"/>
    <col min="3" max="3" width="3.140625" style="1" bestFit="1" customWidth="1"/>
    <col min="4" max="5" width="21.42578125" style="1" customWidth="1"/>
    <col min="6" max="6" width="24.5703125" style="1" customWidth="1"/>
    <col min="7" max="7" width="24.28515625" style="1" customWidth="1"/>
    <col min="8" max="8" width="17.5703125" style="1" customWidth="1"/>
    <col min="9" max="9" width="19.28515625" style="1" customWidth="1"/>
    <col min="10" max="10" width="0.28515625" style="1" customWidth="1"/>
    <col min="11" max="11" width="81.28515625" style="1" customWidth="1"/>
    <col min="12" max="16384" width="11.42578125" style="1"/>
  </cols>
  <sheetData>
    <row r="1" spans="1:64" ht="15.75">
      <c r="A1" s="8" t="s">
        <v>5</v>
      </c>
      <c r="B1" s="9"/>
      <c r="C1" s="9"/>
      <c r="D1" s="9"/>
      <c r="E1" s="10"/>
      <c r="F1" s="10"/>
      <c r="G1" s="10"/>
      <c r="H1" s="10"/>
      <c r="I1" s="10"/>
      <c r="J1" s="11"/>
      <c r="K1" s="11"/>
    </row>
    <row r="2" spans="1:64" ht="18.75">
      <c r="A2" s="12" t="s">
        <v>156</v>
      </c>
      <c r="B2" s="9"/>
      <c r="C2" s="9"/>
      <c r="D2" s="9"/>
      <c r="E2" s="10"/>
      <c r="F2" s="10"/>
      <c r="G2" s="10"/>
      <c r="H2" s="10"/>
      <c r="I2" s="10"/>
      <c r="J2" s="11"/>
      <c r="K2" s="11"/>
    </row>
    <row r="3" spans="1:64">
      <c r="A3" s="261" t="s">
        <v>155</v>
      </c>
      <c r="B3" s="261"/>
      <c r="C3" s="261"/>
      <c r="D3" s="261"/>
      <c r="E3" s="261"/>
      <c r="F3" s="261"/>
      <c r="G3" s="261"/>
      <c r="H3" s="261"/>
      <c r="I3" s="261"/>
      <c r="J3" s="11"/>
      <c r="K3" s="13"/>
    </row>
    <row r="4" spans="1:64">
      <c r="A4" s="262"/>
      <c r="B4" s="262"/>
      <c r="C4" s="262"/>
      <c r="D4" s="262"/>
      <c r="E4" s="262"/>
      <c r="F4" s="262"/>
      <c r="G4" s="262"/>
      <c r="H4" s="262"/>
      <c r="I4" s="262"/>
      <c r="J4" s="11"/>
      <c r="K4" s="14"/>
    </row>
    <row r="5" spans="1:64">
      <c r="A5" s="262"/>
      <c r="B5" s="262"/>
      <c r="C5" s="262"/>
      <c r="D5" s="262"/>
      <c r="E5" s="262"/>
      <c r="F5" s="262"/>
      <c r="G5" s="262"/>
      <c r="H5" s="262"/>
      <c r="I5" s="262"/>
      <c r="J5" s="11"/>
      <c r="K5" s="14"/>
    </row>
    <row r="6" spans="1:64">
      <c r="A6" s="262"/>
      <c r="B6" s="262"/>
      <c r="C6" s="262"/>
      <c r="D6" s="262"/>
      <c r="E6" s="262"/>
      <c r="F6" s="262"/>
      <c r="G6" s="262"/>
      <c r="H6" s="262"/>
      <c r="I6" s="262"/>
      <c r="J6" s="11"/>
      <c r="K6" s="140"/>
    </row>
    <row r="7" spans="1:64" ht="8.25" customHeight="1">
      <c r="A7" s="262"/>
      <c r="B7" s="262"/>
      <c r="C7" s="262"/>
      <c r="D7" s="262"/>
      <c r="E7" s="262"/>
      <c r="F7" s="262"/>
      <c r="G7" s="262"/>
      <c r="H7" s="262"/>
      <c r="I7" s="262"/>
      <c r="J7" s="11"/>
      <c r="K7" s="242"/>
    </row>
    <row r="8" spans="1:64" ht="8.25" customHeight="1">
      <c r="A8" s="263"/>
      <c r="B8" s="263"/>
      <c r="C8" s="263"/>
      <c r="D8" s="263"/>
      <c r="E8" s="263"/>
      <c r="F8" s="263"/>
      <c r="G8" s="263"/>
      <c r="H8" s="263"/>
      <c r="I8" s="263"/>
      <c r="J8" s="11"/>
      <c r="K8" s="242"/>
    </row>
    <row r="9" spans="1:64" ht="20.25" customHeight="1">
      <c r="A9" s="263"/>
      <c r="B9" s="263"/>
      <c r="C9" s="263"/>
      <c r="D9" s="263"/>
      <c r="E9" s="263"/>
      <c r="F9" s="263"/>
      <c r="G9" s="263"/>
      <c r="H9" s="263"/>
      <c r="I9" s="263"/>
      <c r="J9" s="11"/>
      <c r="K9" s="242"/>
    </row>
    <row r="10" spans="1:64" ht="15.75" thickBot="1">
      <c r="A10" s="10"/>
      <c r="B10" s="10"/>
      <c r="C10" s="10"/>
      <c r="D10" s="10"/>
      <c r="E10" s="10"/>
      <c r="F10" s="10"/>
      <c r="G10" s="10"/>
      <c r="H10" s="10"/>
      <c r="I10" s="10"/>
      <c r="J10" s="15"/>
      <c r="K10" s="243"/>
    </row>
    <row r="11" spans="1:64" ht="15.75" thickTop="1">
      <c r="A11" s="244" t="s">
        <v>103</v>
      </c>
      <c r="B11" s="245"/>
      <c r="C11" s="246"/>
      <c r="D11" s="255"/>
      <c r="E11" s="256"/>
      <c r="F11" s="16" t="s">
        <v>104</v>
      </c>
      <c r="G11" s="17"/>
      <c r="H11" s="255"/>
      <c r="I11" s="256"/>
      <c r="K11" s="243"/>
    </row>
    <row r="12" spans="1:64">
      <c r="A12" s="247" t="s">
        <v>0</v>
      </c>
      <c r="B12" s="248"/>
      <c r="C12" s="249"/>
      <c r="D12" s="257"/>
      <c r="E12" s="258"/>
      <c r="F12" s="18" t="s">
        <v>1</v>
      </c>
      <c r="G12" s="19"/>
      <c r="H12" s="20" t="s">
        <v>2</v>
      </c>
      <c r="I12" s="21" t="s">
        <v>2</v>
      </c>
      <c r="K12" s="264"/>
      <c r="L12" s="265"/>
    </row>
    <row r="13" spans="1:64" ht="15.75" thickBot="1">
      <c r="A13" s="247" t="s">
        <v>106</v>
      </c>
      <c r="B13" s="248"/>
      <c r="C13" s="249"/>
      <c r="D13" s="259"/>
      <c r="E13" s="260"/>
      <c r="F13" s="22"/>
      <c r="G13" s="23"/>
      <c r="H13" s="24"/>
      <c r="I13" s="25"/>
      <c r="K13" s="266"/>
      <c r="L13" s="265"/>
    </row>
    <row r="14" spans="1:64" ht="16.5" thickBot="1">
      <c r="A14" s="250" t="s">
        <v>105</v>
      </c>
      <c r="B14" s="251"/>
      <c r="C14" s="252"/>
      <c r="D14" s="253"/>
      <c r="E14" s="254"/>
      <c r="F14" s="270"/>
      <c r="G14" s="271"/>
      <c r="H14" s="253"/>
      <c r="I14" s="254"/>
      <c r="K14" s="266"/>
      <c r="L14" s="265"/>
      <c r="M14" s="26"/>
      <c r="N14" s="26"/>
      <c r="O14" s="26"/>
      <c r="BI14" s="27" t="s">
        <v>3</v>
      </c>
      <c r="BJ14" s="28"/>
      <c r="BK14" s="28" t="s">
        <v>4</v>
      </c>
      <c r="BL14" s="29"/>
    </row>
    <row r="15" spans="1:64" ht="16.5" thickTop="1">
      <c r="J15" s="2"/>
      <c r="K15" s="141"/>
      <c r="L15" s="26"/>
      <c r="M15" s="26"/>
      <c r="N15" s="26"/>
      <c r="O15" s="26"/>
    </row>
    <row r="16" spans="1:64" ht="15.75" customHeight="1">
      <c r="A16" s="240" t="s">
        <v>157</v>
      </c>
      <c r="B16" s="241"/>
      <c r="C16" s="241"/>
      <c r="D16" s="241"/>
      <c r="E16" s="241"/>
      <c r="J16" s="2"/>
      <c r="L16" s="26"/>
      <c r="M16" s="26"/>
      <c r="N16" s="26"/>
      <c r="O16" s="26"/>
    </row>
    <row r="17" spans="1:19" ht="33" customHeight="1">
      <c r="A17" s="236" t="s">
        <v>158</v>
      </c>
      <c r="B17" s="237"/>
      <c r="C17" s="238"/>
      <c r="D17" s="139" t="s">
        <v>159</v>
      </c>
      <c r="E17" s="139" t="s">
        <v>218</v>
      </c>
      <c r="J17" s="2"/>
      <c r="K17" s="267" t="s">
        <v>219</v>
      </c>
      <c r="L17" s="263"/>
      <c r="M17" s="26"/>
      <c r="N17" s="26"/>
      <c r="O17" s="26"/>
    </row>
    <row r="18" spans="1:19" ht="15.75">
      <c r="A18" s="272"/>
      <c r="B18" s="273"/>
      <c r="C18" s="274"/>
      <c r="D18" s="31"/>
      <c r="E18" s="31"/>
      <c r="J18" s="2"/>
      <c r="K18" s="263"/>
      <c r="L18" s="263"/>
      <c r="M18" s="26"/>
      <c r="N18" s="26"/>
      <c r="O18" s="26"/>
    </row>
    <row r="19" spans="1:19" ht="15.75">
      <c r="A19" s="275" t="s">
        <v>99</v>
      </c>
      <c r="B19" s="275"/>
      <c r="C19" s="275"/>
      <c r="D19" s="32">
        <f>SUM(D18:D18)</f>
        <v>0</v>
      </c>
      <c r="E19" s="32">
        <f>SUM(E18:E18)</f>
        <v>0</v>
      </c>
      <c r="H19" s="26"/>
      <c r="I19" s="26"/>
      <c r="J19" s="26"/>
      <c r="K19" s="137"/>
    </row>
    <row r="20" spans="1:19" ht="15.75">
      <c r="H20" s="26"/>
      <c r="I20" s="26"/>
      <c r="J20" s="26"/>
      <c r="K20" s="137"/>
    </row>
    <row r="21" spans="1:19" s="26" customFormat="1" ht="15.75">
      <c r="A21" s="240" t="s">
        <v>58</v>
      </c>
      <c r="B21" s="241"/>
      <c r="C21" s="241"/>
      <c r="D21" s="241"/>
      <c r="F21" s="33"/>
      <c r="K21" s="137"/>
    </row>
    <row r="22" spans="1:19" s="26" customFormat="1" ht="15.75">
      <c r="A22" s="236" t="s">
        <v>59</v>
      </c>
      <c r="B22" s="237"/>
      <c r="C22" s="238"/>
      <c r="D22" s="30">
        <f>D19</f>
        <v>0</v>
      </c>
      <c r="F22" s="33"/>
      <c r="K22" s="137"/>
    </row>
    <row r="23" spans="1:19" s="26" customFormat="1" ht="15.75">
      <c r="A23" s="236" t="s">
        <v>60</v>
      </c>
      <c r="B23" s="237"/>
      <c r="C23" s="238"/>
      <c r="D23" s="34" t="e">
        <f>D24/D22</f>
        <v>#DIV/0!</v>
      </c>
      <c r="K23" s="137"/>
    </row>
    <row r="24" spans="1:19" s="26" customFormat="1" ht="15.75">
      <c r="A24" s="236" t="s">
        <v>61</v>
      </c>
      <c r="B24" s="237"/>
      <c r="C24" s="238"/>
      <c r="D24" s="30">
        <f>E19</f>
        <v>0</v>
      </c>
      <c r="K24" s="137"/>
    </row>
    <row r="25" spans="1:19" s="26" customFormat="1" ht="15.75">
      <c r="A25" s="236" t="s">
        <v>44</v>
      </c>
      <c r="B25" s="237"/>
      <c r="C25" s="238"/>
      <c r="D25" s="35">
        <f>Finanzierungsplan!B21</f>
        <v>0</v>
      </c>
      <c r="E25" s="36" t="str">
        <f>IF(D25&lt;D24,"ACHTUNG","OK")</f>
        <v>OK</v>
      </c>
      <c r="K25" s="137"/>
    </row>
    <row r="26" spans="1:19" s="26" customFormat="1" ht="15.75" customHeight="1">
      <c r="A26" s="236" t="s">
        <v>62</v>
      </c>
      <c r="B26" s="237"/>
      <c r="C26" s="238"/>
      <c r="D26" s="31"/>
      <c r="K26" s="268" t="s">
        <v>220</v>
      </c>
      <c r="L26" s="269"/>
    </row>
    <row r="27" spans="1:19" s="26" customFormat="1" ht="15.75" customHeight="1">
      <c r="A27" s="236" t="s">
        <v>63</v>
      </c>
      <c r="B27" s="237"/>
      <c r="C27" s="238"/>
      <c r="D27" s="30">
        <f>D22-D24-D26</f>
        <v>0</v>
      </c>
      <c r="K27" s="268"/>
      <c r="L27" s="269"/>
      <c r="P27" s="1"/>
    </row>
    <row r="28" spans="1:19" s="39" customFormat="1" ht="15.75">
      <c r="A28" s="236" t="s">
        <v>64</v>
      </c>
      <c r="B28" s="237"/>
      <c r="C28" s="238"/>
      <c r="D28" s="37" t="e">
        <f>D27/D22</f>
        <v>#DIV/0!</v>
      </c>
      <c r="E28" s="38"/>
      <c r="F28" s="26"/>
      <c r="G28" s="26"/>
      <c r="H28" s="26"/>
      <c r="I28" s="26"/>
      <c r="J28" s="26"/>
      <c r="K28" s="263"/>
      <c r="L28" s="263"/>
      <c r="M28" s="1"/>
      <c r="N28" s="1"/>
      <c r="O28" s="1"/>
      <c r="P28" s="1"/>
      <c r="Q28" s="38"/>
      <c r="R28" s="38"/>
      <c r="S28" s="38"/>
    </row>
    <row r="29" spans="1:19" ht="15.75">
      <c r="A29" s="236"/>
      <c r="B29" s="237"/>
      <c r="C29" s="238"/>
      <c r="D29" s="37"/>
      <c r="F29" s="26"/>
      <c r="G29" s="26"/>
      <c r="H29" s="26"/>
      <c r="I29" s="26"/>
      <c r="J29" s="26"/>
      <c r="K29" s="263"/>
      <c r="L29" s="263"/>
    </row>
    <row r="30" spans="1:19" ht="15.75">
      <c r="A30" s="236" t="s">
        <v>110</v>
      </c>
      <c r="B30" s="237"/>
      <c r="C30" s="238"/>
      <c r="D30" s="37"/>
      <c r="F30" s="26"/>
      <c r="G30" s="26"/>
      <c r="H30" s="26"/>
      <c r="I30" s="26"/>
      <c r="J30" s="26"/>
      <c r="K30" s="263"/>
      <c r="L30" s="263"/>
    </row>
    <row r="31" spans="1:19" ht="15.75" customHeight="1">
      <c r="A31" s="236" t="s">
        <v>109</v>
      </c>
      <c r="B31" s="237"/>
      <c r="C31" s="238"/>
      <c r="D31" s="31"/>
      <c r="E31" s="40"/>
      <c r="I31" s="144"/>
      <c r="K31" s="239"/>
      <c r="L31" s="239"/>
    </row>
    <row r="32" spans="1:19">
      <c r="K32" s="239"/>
      <c r="L32" s="239"/>
    </row>
    <row r="33" spans="4:12">
      <c r="K33" s="239"/>
      <c r="L33" s="239"/>
    </row>
    <row r="34" spans="4:12">
      <c r="K34" s="239"/>
      <c r="L34" s="239"/>
    </row>
    <row r="35" spans="4:12">
      <c r="D35" s="41"/>
      <c r="K35" s="143"/>
      <c r="L35" s="142"/>
    </row>
    <row r="36" spans="4:12">
      <c r="K36" s="143"/>
      <c r="L36" s="142"/>
    </row>
  </sheetData>
  <mergeCells count="32">
    <mergeCell ref="K17:L18"/>
    <mergeCell ref="K26:L30"/>
    <mergeCell ref="F14:G14"/>
    <mergeCell ref="A28:C28"/>
    <mergeCell ref="A27:C27"/>
    <mergeCell ref="A25:C25"/>
    <mergeCell ref="A17:C17"/>
    <mergeCell ref="A18:C18"/>
    <mergeCell ref="A24:C24"/>
    <mergeCell ref="A22:C22"/>
    <mergeCell ref="A23:C23"/>
    <mergeCell ref="A26:C26"/>
    <mergeCell ref="A19:C19"/>
    <mergeCell ref="A16:E16"/>
    <mergeCell ref="K7:K11"/>
    <mergeCell ref="A11:C11"/>
    <mergeCell ref="A12:C12"/>
    <mergeCell ref="A14:C14"/>
    <mergeCell ref="H14:I14"/>
    <mergeCell ref="D11:E11"/>
    <mergeCell ref="D12:E12"/>
    <mergeCell ref="D14:E14"/>
    <mergeCell ref="H11:I11"/>
    <mergeCell ref="D13:E13"/>
    <mergeCell ref="A13:C13"/>
    <mergeCell ref="A3:I9"/>
    <mergeCell ref="K12:L14"/>
    <mergeCell ref="A31:C31"/>
    <mergeCell ref="A29:C29"/>
    <mergeCell ref="A30:C30"/>
    <mergeCell ref="K31:L34"/>
    <mergeCell ref="A21:D21"/>
  </mergeCells>
  <pageMargins left="0.70866141732283472" right="0.70866141732283472" top="0.78740157480314965" bottom="0.78740157480314965" header="0.31496062992125984" footer="0.31496062992125984"/>
  <pageSetup paperSize="9" scale="70" fitToHeight="3" orientation="landscape" r:id="rId1"/>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view="pageBreakPreview" zoomScale="80" zoomScaleNormal="80" zoomScaleSheetLayoutView="80" workbookViewId="0">
      <selection activeCell="B92" sqref="B92"/>
    </sheetView>
  </sheetViews>
  <sheetFormatPr baseColWidth="10" defaultColWidth="11.5703125" defaultRowHeight="15.75"/>
  <cols>
    <col min="1" max="1" width="71.7109375" style="42" customWidth="1"/>
    <col min="2" max="2" width="8.7109375" style="44" bestFit="1" customWidth="1"/>
    <col min="3" max="3" width="13.5703125" style="42" customWidth="1"/>
    <col min="4" max="4" width="21.28515625" style="42" customWidth="1"/>
    <col min="5" max="5" width="21" style="42" customWidth="1"/>
    <col min="6" max="6" width="20.7109375" style="42" customWidth="1"/>
    <col min="7" max="7" width="20.85546875" style="42" customWidth="1"/>
    <col min="8" max="8" width="118.140625" style="42" customWidth="1"/>
    <col min="9" max="16384" width="11.5703125" style="42"/>
  </cols>
  <sheetData>
    <row r="1" spans="1:7" ht="18.75">
      <c r="A1" s="12" t="s">
        <v>51</v>
      </c>
      <c r="B1" s="47"/>
    </row>
    <row r="2" spans="1:7" ht="16.5" thickBot="1">
      <c r="A2" s="286" t="s">
        <v>100</v>
      </c>
      <c r="B2" s="263"/>
      <c r="C2" s="263"/>
      <c r="D2" s="263"/>
      <c r="E2" s="263"/>
      <c r="F2" s="263"/>
      <c r="G2" s="263"/>
    </row>
    <row r="3" spans="1:7" ht="16.5" customHeight="1" thickBot="1">
      <c r="A3" s="48" t="s">
        <v>217</v>
      </c>
      <c r="B3" s="49"/>
      <c r="C3" s="50"/>
      <c r="D3" s="50"/>
      <c r="E3" s="50"/>
      <c r="F3" s="51"/>
      <c r="G3" s="43"/>
    </row>
    <row r="4" spans="1:7" ht="17.25" thickTop="1" thickBot="1">
      <c r="A4" s="52" t="s">
        <v>235</v>
      </c>
      <c r="B4" s="53"/>
      <c r="C4" s="54"/>
      <c r="D4" s="54"/>
      <c r="E4" s="54"/>
      <c r="F4" s="54"/>
      <c r="G4" s="54"/>
    </row>
    <row r="5" spans="1:7" s="4" customFormat="1" ht="17.25" customHeight="1" thickTop="1" thickBot="1">
      <c r="A5" s="145" t="s">
        <v>6</v>
      </c>
      <c r="B5" s="171" t="s">
        <v>111</v>
      </c>
      <c r="C5" s="152" t="s">
        <v>7</v>
      </c>
      <c r="D5" s="152" t="s">
        <v>8</v>
      </c>
      <c r="E5" s="152" t="s">
        <v>52</v>
      </c>
      <c r="F5" s="152" t="s">
        <v>46</v>
      </c>
      <c r="G5" s="152" t="s">
        <v>95</v>
      </c>
    </row>
    <row r="6" spans="1:7">
      <c r="A6" s="55" t="s">
        <v>19</v>
      </c>
      <c r="B6" s="56" t="s">
        <v>112</v>
      </c>
      <c r="C6" s="57"/>
      <c r="D6" s="58" t="s">
        <v>10</v>
      </c>
      <c r="E6" s="59">
        <v>15</v>
      </c>
      <c r="F6" s="60">
        <f>C6*E6</f>
        <v>0</v>
      </c>
      <c r="G6" s="61"/>
    </row>
    <row r="7" spans="1:7">
      <c r="A7" s="62" t="s">
        <v>160</v>
      </c>
      <c r="B7" s="63" t="s">
        <v>113</v>
      </c>
      <c r="C7" s="64"/>
      <c r="D7" s="65" t="s">
        <v>10</v>
      </c>
      <c r="E7" s="66">
        <v>5.2</v>
      </c>
      <c r="F7" s="67">
        <f>C7*E7</f>
        <v>0</v>
      </c>
      <c r="G7" s="68"/>
    </row>
    <row r="8" spans="1:7">
      <c r="A8" s="86" t="s">
        <v>161</v>
      </c>
      <c r="B8" s="87" t="s">
        <v>114</v>
      </c>
      <c r="C8" s="64"/>
      <c r="D8" s="88" t="s">
        <v>10</v>
      </c>
      <c r="E8" s="89">
        <v>3.5</v>
      </c>
      <c r="F8" s="67">
        <f>C8*E8</f>
        <v>0</v>
      </c>
      <c r="G8" s="90"/>
    </row>
    <row r="9" spans="1:7" ht="16.5" thickBot="1">
      <c r="A9" s="69" t="s">
        <v>162</v>
      </c>
      <c r="B9" s="70" t="s">
        <v>163</v>
      </c>
      <c r="C9" s="71"/>
      <c r="D9" s="72" t="s">
        <v>10</v>
      </c>
      <c r="E9" s="73">
        <v>25</v>
      </c>
      <c r="F9" s="74">
        <f>C9*E9</f>
        <v>0</v>
      </c>
      <c r="G9" s="75"/>
    </row>
    <row r="10" spans="1:7" ht="16.5" thickBot="1">
      <c r="A10" s="76"/>
      <c r="B10" s="77"/>
      <c r="C10" s="78"/>
      <c r="D10" s="276" t="s">
        <v>20</v>
      </c>
      <c r="E10" s="276"/>
      <c r="F10" s="79">
        <f>SUM(F6:F9)</f>
        <v>0</v>
      </c>
      <c r="G10" s="76"/>
    </row>
    <row r="11" spans="1:7" ht="16.5" thickBot="1">
      <c r="C11" s="45"/>
    </row>
    <row r="12" spans="1:7" ht="17.25" thickTop="1" thickBot="1">
      <c r="A12" s="80" t="s">
        <v>236</v>
      </c>
      <c r="B12" s="81"/>
      <c r="C12" s="82"/>
      <c r="D12" s="82"/>
      <c r="E12" s="82"/>
      <c r="F12" s="82"/>
      <c r="G12" s="82"/>
    </row>
    <row r="13" spans="1:7" ht="17.25" thickTop="1" thickBot="1">
      <c r="A13" s="145" t="s">
        <v>6</v>
      </c>
      <c r="B13" s="171" t="s">
        <v>111</v>
      </c>
      <c r="C13" s="172" t="s">
        <v>7</v>
      </c>
      <c r="D13" s="152" t="s">
        <v>8</v>
      </c>
      <c r="E13" s="152" t="s">
        <v>52</v>
      </c>
      <c r="F13" s="152" t="s">
        <v>46</v>
      </c>
      <c r="G13" s="152" t="s">
        <v>95</v>
      </c>
    </row>
    <row r="14" spans="1:7">
      <c r="A14" s="55" t="s">
        <v>9</v>
      </c>
      <c r="B14" s="56" t="s">
        <v>115</v>
      </c>
      <c r="C14" s="57"/>
      <c r="D14" s="58" t="s">
        <v>10</v>
      </c>
      <c r="E14" s="59">
        <v>46.5</v>
      </c>
      <c r="F14" s="60">
        <f>C14*E14</f>
        <v>0</v>
      </c>
      <c r="G14" s="83"/>
    </row>
    <row r="15" spans="1:7">
      <c r="A15" s="116" t="s">
        <v>11</v>
      </c>
      <c r="B15" s="117" t="s">
        <v>116</v>
      </c>
      <c r="C15" s="64"/>
      <c r="D15" s="94" t="s">
        <v>10</v>
      </c>
      <c r="E15" s="95">
        <v>57</v>
      </c>
      <c r="F15" s="67">
        <f t="shared" ref="F15:F34" si="0">C15*E15</f>
        <v>0</v>
      </c>
      <c r="G15" s="104"/>
    </row>
    <row r="16" spans="1:7">
      <c r="A16" s="116" t="s">
        <v>164</v>
      </c>
      <c r="B16" s="117" t="s">
        <v>117</v>
      </c>
      <c r="C16" s="64"/>
      <c r="D16" s="94" t="s">
        <v>10</v>
      </c>
      <c r="E16" s="95">
        <v>10</v>
      </c>
      <c r="F16" s="67">
        <f t="shared" si="0"/>
        <v>0</v>
      </c>
      <c r="G16" s="104"/>
    </row>
    <row r="17" spans="1:7">
      <c r="A17" s="116" t="s">
        <v>12</v>
      </c>
      <c r="B17" s="117" t="s">
        <v>118</v>
      </c>
      <c r="C17" s="64"/>
      <c r="D17" s="94" t="s">
        <v>10</v>
      </c>
      <c r="E17" s="95">
        <v>41</v>
      </c>
      <c r="F17" s="67">
        <f t="shared" si="0"/>
        <v>0</v>
      </c>
      <c r="G17" s="104"/>
    </row>
    <row r="18" spans="1:7">
      <c r="A18" s="116" t="s">
        <v>13</v>
      </c>
      <c r="B18" s="117" t="s">
        <v>119</v>
      </c>
      <c r="C18" s="64"/>
      <c r="D18" s="94" t="s">
        <v>10</v>
      </c>
      <c r="E18" s="95">
        <v>46.5</v>
      </c>
      <c r="F18" s="67">
        <f t="shared" si="0"/>
        <v>0</v>
      </c>
      <c r="G18" s="104"/>
    </row>
    <row r="19" spans="1:7">
      <c r="A19" s="116" t="s">
        <v>165</v>
      </c>
      <c r="B19" s="117" t="s">
        <v>120</v>
      </c>
      <c r="C19" s="64"/>
      <c r="D19" s="94" t="s">
        <v>10</v>
      </c>
      <c r="E19" s="95">
        <v>52.5</v>
      </c>
      <c r="F19" s="67">
        <f t="shared" si="0"/>
        <v>0</v>
      </c>
      <c r="G19" s="104"/>
    </row>
    <row r="20" spans="1:7">
      <c r="A20" s="116" t="s">
        <v>14</v>
      </c>
      <c r="B20" s="117" t="s">
        <v>121</v>
      </c>
      <c r="C20" s="64"/>
      <c r="D20" s="94" t="s">
        <v>10</v>
      </c>
      <c r="E20" s="95">
        <v>2.7</v>
      </c>
      <c r="F20" s="67">
        <f t="shared" si="0"/>
        <v>0</v>
      </c>
      <c r="G20" s="104"/>
    </row>
    <row r="21" spans="1:7">
      <c r="A21" s="116" t="s">
        <v>15</v>
      </c>
      <c r="B21" s="117" t="s">
        <v>122</v>
      </c>
      <c r="C21" s="64"/>
      <c r="D21" s="94" t="s">
        <v>10</v>
      </c>
      <c r="E21" s="95">
        <v>62</v>
      </c>
      <c r="F21" s="67">
        <f t="shared" si="0"/>
        <v>0</v>
      </c>
      <c r="G21" s="104"/>
    </row>
    <row r="22" spans="1:7">
      <c r="A22" s="116" t="s">
        <v>16</v>
      </c>
      <c r="B22" s="117" t="s">
        <v>123</v>
      </c>
      <c r="C22" s="64"/>
      <c r="D22" s="94" t="s">
        <v>10</v>
      </c>
      <c r="E22" s="95">
        <v>15</v>
      </c>
      <c r="F22" s="67">
        <f t="shared" si="0"/>
        <v>0</v>
      </c>
      <c r="G22" s="104"/>
    </row>
    <row r="23" spans="1:7">
      <c r="A23" s="116" t="s">
        <v>81</v>
      </c>
      <c r="B23" s="117" t="s">
        <v>124</v>
      </c>
      <c r="C23" s="64"/>
      <c r="D23" s="94" t="s">
        <v>10</v>
      </c>
      <c r="E23" s="95">
        <v>70</v>
      </c>
      <c r="F23" s="67">
        <f t="shared" si="0"/>
        <v>0</v>
      </c>
      <c r="G23" s="104"/>
    </row>
    <row r="24" spans="1:7">
      <c r="A24" s="116" t="s">
        <v>166</v>
      </c>
      <c r="B24" s="117" t="s">
        <v>125</v>
      </c>
      <c r="C24" s="64"/>
      <c r="D24" s="94" t="s">
        <v>10</v>
      </c>
      <c r="E24" s="95">
        <v>100</v>
      </c>
      <c r="F24" s="67">
        <f t="shared" si="0"/>
        <v>0</v>
      </c>
      <c r="G24" s="104"/>
    </row>
    <row r="25" spans="1:7">
      <c r="A25" s="116" t="s">
        <v>17</v>
      </c>
      <c r="B25" s="117" t="s">
        <v>126</v>
      </c>
      <c r="C25" s="64"/>
      <c r="D25" s="94" t="s">
        <v>10</v>
      </c>
      <c r="E25" s="95">
        <v>150</v>
      </c>
      <c r="F25" s="67">
        <f t="shared" si="0"/>
        <v>0</v>
      </c>
      <c r="G25" s="104"/>
    </row>
    <row r="26" spans="1:7">
      <c r="A26" s="116" t="s">
        <v>18</v>
      </c>
      <c r="B26" s="117" t="s">
        <v>127</v>
      </c>
      <c r="C26" s="64"/>
      <c r="D26" s="94" t="s">
        <v>10</v>
      </c>
      <c r="E26" s="95">
        <v>250</v>
      </c>
      <c r="F26" s="67">
        <f t="shared" si="0"/>
        <v>0</v>
      </c>
      <c r="G26" s="104"/>
    </row>
    <row r="27" spans="1:7">
      <c r="A27" s="116" t="s">
        <v>153</v>
      </c>
      <c r="B27" s="117" t="s">
        <v>154</v>
      </c>
      <c r="C27" s="64"/>
      <c r="D27" s="94" t="s">
        <v>10</v>
      </c>
      <c r="E27" s="95">
        <v>50</v>
      </c>
      <c r="F27" s="67">
        <f t="shared" si="0"/>
        <v>0</v>
      </c>
      <c r="G27" s="104"/>
    </row>
    <row r="28" spans="1:7">
      <c r="A28" s="116" t="s">
        <v>167</v>
      </c>
      <c r="B28" s="117" t="s">
        <v>174</v>
      </c>
      <c r="C28" s="64"/>
      <c r="D28" s="94" t="s">
        <v>10</v>
      </c>
      <c r="E28" s="95">
        <v>50</v>
      </c>
      <c r="F28" s="67">
        <f t="shared" si="0"/>
        <v>0</v>
      </c>
      <c r="G28" s="104"/>
    </row>
    <row r="29" spans="1:7">
      <c r="A29" s="116" t="s">
        <v>168</v>
      </c>
      <c r="B29" s="117" t="s">
        <v>175</v>
      </c>
      <c r="C29" s="64"/>
      <c r="D29" s="94" t="s">
        <v>10</v>
      </c>
      <c r="E29" s="95">
        <v>100</v>
      </c>
      <c r="F29" s="67">
        <f t="shared" si="0"/>
        <v>0</v>
      </c>
      <c r="G29" s="104"/>
    </row>
    <row r="30" spans="1:7">
      <c r="A30" s="116" t="s">
        <v>169</v>
      </c>
      <c r="B30" s="117" t="s">
        <v>176</v>
      </c>
      <c r="C30" s="64"/>
      <c r="D30" s="94" t="s">
        <v>10</v>
      </c>
      <c r="E30" s="95">
        <v>110</v>
      </c>
      <c r="F30" s="67">
        <f t="shared" si="0"/>
        <v>0</v>
      </c>
      <c r="G30" s="104"/>
    </row>
    <row r="31" spans="1:7">
      <c r="A31" s="116" t="s">
        <v>170</v>
      </c>
      <c r="B31" s="117" t="s">
        <v>177</v>
      </c>
      <c r="C31" s="64"/>
      <c r="D31" s="94" t="s">
        <v>10</v>
      </c>
      <c r="E31" s="95">
        <v>38</v>
      </c>
      <c r="F31" s="67">
        <f t="shared" si="0"/>
        <v>0</v>
      </c>
      <c r="G31" s="104"/>
    </row>
    <row r="32" spans="1:7">
      <c r="A32" s="116" t="s">
        <v>171</v>
      </c>
      <c r="B32" s="117" t="s">
        <v>178</v>
      </c>
      <c r="C32" s="64"/>
      <c r="D32" s="94" t="s">
        <v>10</v>
      </c>
      <c r="E32" s="95">
        <v>25</v>
      </c>
      <c r="F32" s="67">
        <f t="shared" si="0"/>
        <v>0</v>
      </c>
      <c r="G32" s="104"/>
    </row>
    <row r="33" spans="1:7">
      <c r="A33" s="116" t="s">
        <v>172</v>
      </c>
      <c r="B33" s="117" t="s">
        <v>179</v>
      </c>
      <c r="C33" s="64"/>
      <c r="D33" s="94" t="s">
        <v>10</v>
      </c>
      <c r="E33" s="95">
        <v>15</v>
      </c>
      <c r="F33" s="67">
        <f t="shared" si="0"/>
        <v>0</v>
      </c>
      <c r="G33" s="104"/>
    </row>
    <row r="34" spans="1:7" ht="16.5" thickBot="1">
      <c r="A34" s="69" t="s">
        <v>173</v>
      </c>
      <c r="B34" s="70" t="s">
        <v>180</v>
      </c>
      <c r="C34" s="71"/>
      <c r="D34" s="72" t="s">
        <v>10</v>
      </c>
      <c r="E34" s="73">
        <v>60</v>
      </c>
      <c r="F34" s="74">
        <f t="shared" si="0"/>
        <v>0</v>
      </c>
      <c r="G34" s="75"/>
    </row>
    <row r="35" spans="1:7" ht="15" customHeight="1" thickBot="1">
      <c r="A35" s="76"/>
      <c r="B35" s="77"/>
      <c r="C35" s="78"/>
      <c r="D35" s="276" t="s">
        <v>20</v>
      </c>
      <c r="E35" s="276"/>
      <c r="F35" s="79">
        <f>SUM(F14:F34)</f>
        <v>0</v>
      </c>
      <c r="G35" s="76"/>
    </row>
    <row r="36" spans="1:7" ht="16.5" thickBot="1">
      <c r="C36" s="45"/>
    </row>
    <row r="37" spans="1:7" ht="17.25" thickTop="1" thickBot="1">
      <c r="A37" s="278" t="s">
        <v>21</v>
      </c>
      <c r="B37" s="279"/>
      <c r="C37" s="279"/>
      <c r="D37" s="279"/>
      <c r="E37" s="279"/>
      <c r="F37" s="279"/>
      <c r="G37" s="279"/>
    </row>
    <row r="38" spans="1:7" ht="17.25" thickTop="1" thickBot="1">
      <c r="A38" s="146" t="s">
        <v>6</v>
      </c>
      <c r="B38" s="157" t="s">
        <v>111</v>
      </c>
      <c r="C38" s="165" t="s">
        <v>7</v>
      </c>
      <c r="D38" s="151" t="s">
        <v>8</v>
      </c>
      <c r="E38" s="151" t="s">
        <v>52</v>
      </c>
      <c r="F38" s="170" t="s">
        <v>46</v>
      </c>
      <c r="G38" s="151" t="s">
        <v>95</v>
      </c>
    </row>
    <row r="39" spans="1:7">
      <c r="A39" s="91" t="s">
        <v>82</v>
      </c>
      <c r="B39" s="92" t="s">
        <v>128</v>
      </c>
      <c r="C39" s="93"/>
      <c r="D39" s="94" t="s">
        <v>10</v>
      </c>
      <c r="E39" s="95">
        <v>7.2</v>
      </c>
      <c r="F39" s="96">
        <f>C39*E39</f>
        <v>0</v>
      </c>
      <c r="G39" s="68"/>
    </row>
    <row r="40" spans="1:7">
      <c r="A40" s="91" t="s">
        <v>83</v>
      </c>
      <c r="B40" s="92" t="s">
        <v>129</v>
      </c>
      <c r="C40" s="93"/>
      <c r="D40" s="94" t="s">
        <v>10</v>
      </c>
      <c r="E40" s="95">
        <v>10.3</v>
      </c>
      <c r="F40" s="96">
        <f t="shared" ref="F40:F44" si="1">C40*E40</f>
        <v>0</v>
      </c>
      <c r="G40" s="68"/>
    </row>
    <row r="41" spans="1:7">
      <c r="A41" s="91" t="s">
        <v>22</v>
      </c>
      <c r="B41" s="92" t="s">
        <v>130</v>
      </c>
      <c r="C41" s="93"/>
      <c r="D41" s="94" t="s">
        <v>10</v>
      </c>
      <c r="E41" s="95">
        <v>3.8</v>
      </c>
      <c r="F41" s="96">
        <f t="shared" si="1"/>
        <v>0</v>
      </c>
      <c r="G41" s="68"/>
    </row>
    <row r="42" spans="1:7">
      <c r="A42" s="91" t="s">
        <v>23</v>
      </c>
      <c r="B42" s="92" t="s">
        <v>131</v>
      </c>
      <c r="C42" s="93"/>
      <c r="D42" s="94" t="s">
        <v>10</v>
      </c>
      <c r="E42" s="95">
        <v>4.4000000000000004</v>
      </c>
      <c r="F42" s="96">
        <f t="shared" si="1"/>
        <v>0</v>
      </c>
      <c r="G42" s="68"/>
    </row>
    <row r="43" spans="1:7">
      <c r="A43" s="91" t="s">
        <v>24</v>
      </c>
      <c r="B43" s="92" t="s">
        <v>132</v>
      </c>
      <c r="C43" s="93"/>
      <c r="D43" s="94" t="s">
        <v>10</v>
      </c>
      <c r="E43" s="95">
        <v>5</v>
      </c>
      <c r="F43" s="96">
        <f t="shared" si="1"/>
        <v>0</v>
      </c>
      <c r="G43" s="68"/>
    </row>
    <row r="44" spans="1:7" ht="16.5" thickBot="1">
      <c r="A44" s="97" t="s">
        <v>181</v>
      </c>
      <c r="B44" s="98" t="s">
        <v>133</v>
      </c>
      <c r="C44" s="99"/>
      <c r="D44" s="100" t="s">
        <v>10</v>
      </c>
      <c r="E44" s="101">
        <v>8</v>
      </c>
      <c r="F44" s="96">
        <f t="shared" si="1"/>
        <v>0</v>
      </c>
      <c r="G44" s="68"/>
    </row>
    <row r="45" spans="1:7" ht="16.5" thickBot="1">
      <c r="A45" s="76"/>
      <c r="B45" s="77"/>
      <c r="C45" s="78"/>
      <c r="D45" s="277" t="s">
        <v>20</v>
      </c>
      <c r="E45" s="277"/>
      <c r="F45" s="79">
        <f>SUM(F39:F44)</f>
        <v>0</v>
      </c>
      <c r="G45" s="76"/>
    </row>
    <row r="46" spans="1:7" ht="16.5" thickBot="1">
      <c r="C46" s="45"/>
    </row>
    <row r="47" spans="1:7" ht="17.25" thickTop="1" thickBot="1">
      <c r="A47" s="278" t="s">
        <v>25</v>
      </c>
      <c r="B47" s="279"/>
      <c r="C47" s="279"/>
      <c r="D47" s="279"/>
      <c r="E47" s="279"/>
      <c r="F47" s="279"/>
      <c r="G47" s="279"/>
    </row>
    <row r="48" spans="1:7" ht="17.25" thickTop="1" thickBot="1">
      <c r="A48" s="146" t="s">
        <v>6</v>
      </c>
      <c r="B48" s="157" t="s">
        <v>111</v>
      </c>
      <c r="C48" s="165" t="s">
        <v>7</v>
      </c>
      <c r="D48" s="151" t="s">
        <v>8</v>
      </c>
      <c r="E48" s="151" t="s">
        <v>52</v>
      </c>
      <c r="F48" s="170" t="s">
        <v>46</v>
      </c>
      <c r="G48" s="152" t="s">
        <v>95</v>
      </c>
    </row>
    <row r="49" spans="1:7">
      <c r="A49" s="55" t="s">
        <v>26</v>
      </c>
      <c r="B49" s="56" t="s">
        <v>134</v>
      </c>
      <c r="C49" s="57"/>
      <c r="D49" s="102" t="s">
        <v>10</v>
      </c>
      <c r="E49" s="59">
        <v>1.5</v>
      </c>
      <c r="F49" s="103">
        <f>C49*E49</f>
        <v>0</v>
      </c>
      <c r="G49" s="104"/>
    </row>
    <row r="50" spans="1:7">
      <c r="A50" s="62" t="s">
        <v>27</v>
      </c>
      <c r="B50" s="63" t="s">
        <v>135</v>
      </c>
      <c r="C50" s="64"/>
      <c r="D50" s="105" t="s">
        <v>10</v>
      </c>
      <c r="E50" s="66">
        <v>4</v>
      </c>
      <c r="F50" s="106">
        <f>C50*E50</f>
        <v>0</v>
      </c>
      <c r="G50" s="104"/>
    </row>
    <row r="51" spans="1:7">
      <c r="A51" s="62" t="s">
        <v>28</v>
      </c>
      <c r="B51" s="63" t="s">
        <v>136</v>
      </c>
      <c r="C51" s="175"/>
      <c r="D51" s="176" t="s">
        <v>10</v>
      </c>
      <c r="E51" s="177">
        <v>6</v>
      </c>
      <c r="F51" s="106">
        <f>C51*E51</f>
        <v>0</v>
      </c>
      <c r="G51" s="104"/>
    </row>
    <row r="52" spans="1:7">
      <c r="A52" s="62" t="s">
        <v>84</v>
      </c>
      <c r="B52" s="63" t="s">
        <v>137</v>
      </c>
      <c r="C52" s="64"/>
      <c r="D52" s="105" t="s">
        <v>33</v>
      </c>
      <c r="E52" s="66">
        <v>70</v>
      </c>
      <c r="F52" s="106">
        <f t="shared" ref="F52:F54" si="2">C52*E52</f>
        <v>0</v>
      </c>
      <c r="G52" s="104"/>
    </row>
    <row r="53" spans="1:7">
      <c r="A53" s="107" t="s">
        <v>182</v>
      </c>
      <c r="B53" s="87" t="s">
        <v>138</v>
      </c>
      <c r="C53" s="108"/>
      <c r="D53" s="109" t="s">
        <v>29</v>
      </c>
      <c r="E53" s="110">
        <v>19</v>
      </c>
      <c r="F53" s="106">
        <f>C53*E53</f>
        <v>0</v>
      </c>
      <c r="G53" s="104"/>
    </row>
    <row r="54" spans="1:7" ht="16.5" thickBot="1">
      <c r="A54" s="69" t="s">
        <v>183</v>
      </c>
      <c r="B54" s="70" t="s">
        <v>184</v>
      </c>
      <c r="C54" s="71"/>
      <c r="D54" s="111" t="s">
        <v>10</v>
      </c>
      <c r="E54" s="73">
        <v>4</v>
      </c>
      <c r="F54" s="112">
        <f t="shared" si="2"/>
        <v>0</v>
      </c>
      <c r="G54" s="113"/>
    </row>
    <row r="55" spans="1:7" ht="16.5" thickBot="1">
      <c r="A55" s="76"/>
      <c r="B55" s="77"/>
      <c r="C55" s="78"/>
      <c r="D55" s="276" t="s">
        <v>20</v>
      </c>
      <c r="E55" s="276"/>
      <c r="F55" s="114">
        <f>SUM(F49:F54)</f>
        <v>0</v>
      </c>
      <c r="G55" s="115"/>
    </row>
    <row r="56" spans="1:7" ht="16.5" thickBot="1">
      <c r="C56" s="45"/>
      <c r="G56" s="46"/>
    </row>
    <row r="57" spans="1:7" ht="17.25" thickTop="1" thickBot="1">
      <c r="A57" s="280" t="s">
        <v>30</v>
      </c>
      <c r="B57" s="281"/>
      <c r="C57" s="281"/>
      <c r="D57" s="281"/>
      <c r="E57" s="281"/>
      <c r="F57" s="281"/>
      <c r="G57" s="282"/>
    </row>
    <row r="58" spans="1:7" ht="17.25" thickTop="1" thickBot="1">
      <c r="A58" s="147" t="s">
        <v>6</v>
      </c>
      <c r="B58" s="166" t="s">
        <v>111</v>
      </c>
      <c r="C58" s="167" t="s">
        <v>7</v>
      </c>
      <c r="D58" s="168" t="s">
        <v>8</v>
      </c>
      <c r="E58" s="168" t="s">
        <v>52</v>
      </c>
      <c r="F58" s="169" t="s">
        <v>46</v>
      </c>
      <c r="G58" s="152" t="s">
        <v>95</v>
      </c>
    </row>
    <row r="59" spans="1:7">
      <c r="A59" s="55" t="s">
        <v>185</v>
      </c>
      <c r="B59" s="56" t="s">
        <v>139</v>
      </c>
      <c r="C59" s="57"/>
      <c r="D59" s="102" t="s">
        <v>33</v>
      </c>
      <c r="E59" s="59">
        <v>620</v>
      </c>
      <c r="F59" s="60">
        <f>C59*E59</f>
        <v>0</v>
      </c>
      <c r="G59" s="83"/>
    </row>
    <row r="60" spans="1:7">
      <c r="A60" s="62" t="s">
        <v>31</v>
      </c>
      <c r="B60" s="63" t="s">
        <v>140</v>
      </c>
      <c r="C60" s="64"/>
      <c r="D60" s="105" t="s">
        <v>33</v>
      </c>
      <c r="E60" s="66">
        <v>1550</v>
      </c>
      <c r="F60" s="67">
        <f>C60*E60</f>
        <v>0</v>
      </c>
      <c r="G60" s="84"/>
    </row>
    <row r="61" spans="1:7">
      <c r="A61" s="62" t="s">
        <v>32</v>
      </c>
      <c r="B61" s="63" t="s">
        <v>141</v>
      </c>
      <c r="C61" s="64"/>
      <c r="D61" s="105" t="s">
        <v>33</v>
      </c>
      <c r="E61" s="66">
        <v>310</v>
      </c>
      <c r="F61" s="67">
        <f>C61*E61</f>
        <v>0</v>
      </c>
      <c r="G61" s="84"/>
    </row>
    <row r="62" spans="1:7" ht="16.5" thickBot="1">
      <c r="A62" s="69" t="s">
        <v>85</v>
      </c>
      <c r="B62" s="70" t="s">
        <v>142</v>
      </c>
      <c r="C62" s="71"/>
      <c r="D62" s="111" t="s">
        <v>186</v>
      </c>
      <c r="E62" s="73">
        <v>410</v>
      </c>
      <c r="F62" s="74">
        <f>C62*E62</f>
        <v>0</v>
      </c>
      <c r="G62" s="113"/>
    </row>
    <row r="63" spans="1:7" ht="16.5" thickBot="1">
      <c r="A63" s="76"/>
      <c r="B63" s="77"/>
      <c r="C63" s="78"/>
      <c r="D63" s="276" t="s">
        <v>20</v>
      </c>
      <c r="E63" s="276"/>
      <c r="F63" s="79">
        <f>SUM(F59:F62)</f>
        <v>0</v>
      </c>
      <c r="G63" s="115"/>
    </row>
    <row r="64" spans="1:7" ht="16.5" thickBot="1">
      <c r="C64" s="45"/>
    </row>
    <row r="65" spans="1:8" ht="17.25" thickTop="1" thickBot="1">
      <c r="A65" s="278" t="s">
        <v>234</v>
      </c>
      <c r="B65" s="279"/>
      <c r="C65" s="279"/>
      <c r="D65" s="279"/>
      <c r="E65" s="279"/>
      <c r="F65" s="279"/>
      <c r="G65" s="279"/>
    </row>
    <row r="66" spans="1:8" ht="17.25" thickTop="1" thickBot="1">
      <c r="A66" s="146" t="s">
        <v>6</v>
      </c>
      <c r="B66" s="157" t="s">
        <v>111</v>
      </c>
      <c r="C66" s="165" t="s">
        <v>7</v>
      </c>
      <c r="D66" s="151" t="s">
        <v>8</v>
      </c>
      <c r="E66" s="151" t="s">
        <v>52</v>
      </c>
      <c r="F66" s="151" t="s">
        <v>46</v>
      </c>
      <c r="G66" s="152" t="s">
        <v>95</v>
      </c>
    </row>
    <row r="67" spans="1:8">
      <c r="A67" s="116" t="s">
        <v>34</v>
      </c>
      <c r="B67" s="117" t="s">
        <v>143</v>
      </c>
      <c r="C67" s="93"/>
      <c r="D67" s="118" t="s">
        <v>191</v>
      </c>
      <c r="E67" s="95">
        <v>5200</v>
      </c>
      <c r="F67" s="119">
        <f>C67*E67</f>
        <v>0</v>
      </c>
      <c r="G67" s="104"/>
    </row>
    <row r="68" spans="1:8">
      <c r="A68" s="116" t="s">
        <v>187</v>
      </c>
      <c r="B68" s="117" t="s">
        <v>144</v>
      </c>
      <c r="C68" s="93"/>
      <c r="D68" s="118" t="s">
        <v>191</v>
      </c>
      <c r="E68" s="95">
        <v>12350</v>
      </c>
      <c r="F68" s="119">
        <f t="shared" ref="F68:F72" si="3">C68*E68</f>
        <v>0</v>
      </c>
      <c r="G68" s="104"/>
    </row>
    <row r="69" spans="1:8">
      <c r="A69" s="116" t="s">
        <v>86</v>
      </c>
      <c r="B69" s="117" t="s">
        <v>145</v>
      </c>
      <c r="C69" s="93"/>
      <c r="D69" s="118" t="s">
        <v>191</v>
      </c>
      <c r="E69" s="95">
        <v>14450</v>
      </c>
      <c r="F69" s="119">
        <f t="shared" si="3"/>
        <v>0</v>
      </c>
      <c r="G69" s="104"/>
    </row>
    <row r="70" spans="1:8">
      <c r="A70" s="116" t="s">
        <v>87</v>
      </c>
      <c r="B70" s="117" t="s">
        <v>146</v>
      </c>
      <c r="C70" s="93"/>
      <c r="D70" s="118" t="s">
        <v>191</v>
      </c>
      <c r="E70" s="95">
        <v>16500</v>
      </c>
      <c r="F70" s="119">
        <f t="shared" si="3"/>
        <v>0</v>
      </c>
      <c r="G70" s="104"/>
    </row>
    <row r="71" spans="1:8">
      <c r="A71" s="116" t="s">
        <v>35</v>
      </c>
      <c r="B71" s="117" t="s">
        <v>147</v>
      </c>
      <c r="C71" s="93"/>
      <c r="D71" s="118" t="s">
        <v>191</v>
      </c>
      <c r="E71" s="95">
        <v>2600</v>
      </c>
      <c r="F71" s="119">
        <f t="shared" si="3"/>
        <v>0</v>
      </c>
      <c r="G71" s="104"/>
    </row>
    <row r="72" spans="1:8">
      <c r="A72" s="116" t="s">
        <v>88</v>
      </c>
      <c r="B72" s="117" t="s">
        <v>148</v>
      </c>
      <c r="C72" s="93"/>
      <c r="D72" s="118" t="s">
        <v>191</v>
      </c>
      <c r="E72" s="95">
        <v>1030</v>
      </c>
      <c r="F72" s="119">
        <f t="shared" si="3"/>
        <v>0</v>
      </c>
      <c r="G72" s="104"/>
    </row>
    <row r="73" spans="1:8">
      <c r="A73" s="120" t="s">
        <v>188</v>
      </c>
      <c r="B73" s="63" t="s">
        <v>149</v>
      </c>
      <c r="C73" s="121"/>
      <c r="D73" s="122" t="s">
        <v>33</v>
      </c>
      <c r="E73" s="123">
        <v>1290</v>
      </c>
      <c r="F73" s="124">
        <f>C73*E73</f>
        <v>0</v>
      </c>
      <c r="G73" s="125"/>
    </row>
    <row r="74" spans="1:8">
      <c r="A74" s="120" t="s">
        <v>36</v>
      </c>
      <c r="B74" s="63" t="s">
        <v>150</v>
      </c>
      <c r="C74" s="121"/>
      <c r="D74" s="122" t="s">
        <v>37</v>
      </c>
      <c r="E74" s="123">
        <v>12.5</v>
      </c>
      <c r="F74" s="124">
        <f t="shared" ref="F74" si="4">C74*E74</f>
        <v>0</v>
      </c>
      <c r="G74" s="125"/>
    </row>
    <row r="75" spans="1:8" ht="16.5" thickBot="1">
      <c r="A75" s="69" t="s">
        <v>189</v>
      </c>
      <c r="B75" s="70" t="s">
        <v>190</v>
      </c>
      <c r="C75" s="71"/>
      <c r="D75" s="111" t="s">
        <v>33</v>
      </c>
      <c r="E75" s="73">
        <v>3100</v>
      </c>
      <c r="F75" s="74">
        <f>C75*E75</f>
        <v>0</v>
      </c>
      <c r="G75" s="113"/>
    </row>
    <row r="76" spans="1:8" ht="16.5" thickBot="1">
      <c r="A76" s="76"/>
      <c r="B76" s="77"/>
      <c r="C76" s="78"/>
      <c r="D76" s="276" t="s">
        <v>20</v>
      </c>
      <c r="E76" s="276"/>
      <c r="F76" s="79">
        <f>SUM(F67:F75)</f>
        <v>0</v>
      </c>
      <c r="G76" s="76"/>
    </row>
    <row r="77" spans="1:8">
      <c r="A77" s="76"/>
      <c r="B77" s="77"/>
      <c r="C77" s="78"/>
      <c r="D77" s="128"/>
      <c r="E77" s="128"/>
      <c r="F77" s="129"/>
      <c r="G77" s="76"/>
    </row>
    <row r="78" spans="1:8" ht="16.5" thickBot="1">
      <c r="A78" s="76"/>
      <c r="B78" s="77"/>
      <c r="C78" s="78"/>
      <c r="D78" s="173"/>
      <c r="E78" s="173"/>
      <c r="F78" s="129"/>
      <c r="G78" s="76"/>
    </row>
    <row r="79" spans="1:8" ht="17.25" customHeight="1" thickTop="1" thickBot="1">
      <c r="A79" s="278" t="s">
        <v>192</v>
      </c>
      <c r="B79" s="279"/>
      <c r="C79" s="279"/>
      <c r="D79" s="279"/>
      <c r="E79" s="279"/>
      <c r="F79" s="279"/>
      <c r="G79" s="279"/>
      <c r="H79" s="42" t="s">
        <v>102</v>
      </c>
    </row>
    <row r="80" spans="1:8" ht="17.25" thickTop="1" thickBot="1">
      <c r="A80" s="146" t="s">
        <v>6</v>
      </c>
      <c r="B80" s="157" t="s">
        <v>111</v>
      </c>
      <c r="C80" s="165" t="s">
        <v>7</v>
      </c>
      <c r="D80" s="151" t="s">
        <v>8</v>
      </c>
      <c r="E80" s="151" t="s">
        <v>52</v>
      </c>
      <c r="F80" s="151" t="s">
        <v>46</v>
      </c>
      <c r="G80" s="152" t="s">
        <v>95</v>
      </c>
    </row>
    <row r="81" spans="1:8">
      <c r="A81" s="116" t="s">
        <v>193</v>
      </c>
      <c r="B81" s="117" t="s">
        <v>203</v>
      </c>
      <c r="C81" s="93"/>
      <c r="D81" s="118" t="s">
        <v>215</v>
      </c>
      <c r="E81" s="95">
        <v>20600</v>
      </c>
      <c r="F81" s="119">
        <f t="shared" ref="F81:F92" si="5">C81*E81</f>
        <v>0</v>
      </c>
      <c r="G81" s="104"/>
    </row>
    <row r="82" spans="1:8">
      <c r="A82" s="116" t="s">
        <v>194</v>
      </c>
      <c r="B82" s="117" t="s">
        <v>204</v>
      </c>
      <c r="C82" s="93"/>
      <c r="D82" s="118" t="s">
        <v>215</v>
      </c>
      <c r="E82" s="95">
        <v>14500</v>
      </c>
      <c r="F82" s="119">
        <f t="shared" si="5"/>
        <v>0</v>
      </c>
      <c r="G82" s="104"/>
    </row>
    <row r="83" spans="1:8">
      <c r="A83" s="116" t="s">
        <v>195</v>
      </c>
      <c r="B83" s="117" t="s">
        <v>205</v>
      </c>
      <c r="C83" s="93"/>
      <c r="D83" s="118" t="s">
        <v>215</v>
      </c>
      <c r="E83" s="95">
        <v>11000</v>
      </c>
      <c r="F83" s="119">
        <f t="shared" si="5"/>
        <v>0</v>
      </c>
      <c r="G83" s="104"/>
    </row>
    <row r="84" spans="1:8">
      <c r="A84" s="116" t="s">
        <v>189</v>
      </c>
      <c r="B84" s="117" t="s">
        <v>206</v>
      </c>
      <c r="C84" s="93"/>
      <c r="D84" s="118" t="s">
        <v>33</v>
      </c>
      <c r="E84" s="95">
        <v>3100</v>
      </c>
      <c r="F84" s="119">
        <f t="shared" si="5"/>
        <v>0</v>
      </c>
      <c r="G84" s="104"/>
    </row>
    <row r="85" spans="1:8">
      <c r="A85" s="116" t="s">
        <v>196</v>
      </c>
      <c r="B85" s="117" t="s">
        <v>207</v>
      </c>
      <c r="C85" s="93"/>
      <c r="D85" s="118" t="s">
        <v>215</v>
      </c>
      <c r="E85" s="95">
        <v>4150</v>
      </c>
      <c r="F85" s="119">
        <f t="shared" si="5"/>
        <v>0</v>
      </c>
      <c r="G85" s="104"/>
    </row>
    <row r="86" spans="1:8">
      <c r="A86" s="116" t="s">
        <v>197</v>
      </c>
      <c r="B86" s="117" t="s">
        <v>208</v>
      </c>
      <c r="C86" s="93"/>
      <c r="D86" s="118" t="s">
        <v>215</v>
      </c>
      <c r="E86" s="95">
        <v>5200</v>
      </c>
      <c r="F86" s="119">
        <f t="shared" si="5"/>
        <v>0</v>
      </c>
      <c r="G86" s="104"/>
    </row>
    <row r="87" spans="1:8">
      <c r="A87" s="116" t="s">
        <v>198</v>
      </c>
      <c r="B87" s="117" t="s">
        <v>209</v>
      </c>
      <c r="C87" s="93"/>
      <c r="D87" s="118" t="s">
        <v>215</v>
      </c>
      <c r="E87" s="95">
        <v>8300</v>
      </c>
      <c r="F87" s="119">
        <f t="shared" si="5"/>
        <v>0</v>
      </c>
      <c r="G87" s="104"/>
    </row>
    <row r="88" spans="1:8">
      <c r="A88" s="116" t="s">
        <v>199</v>
      </c>
      <c r="B88" s="117" t="s">
        <v>210</v>
      </c>
      <c r="C88" s="93"/>
      <c r="D88" s="118" t="s">
        <v>37</v>
      </c>
      <c r="E88" s="95">
        <v>12.5</v>
      </c>
      <c r="F88" s="119">
        <f t="shared" si="5"/>
        <v>0</v>
      </c>
      <c r="G88" s="104"/>
    </row>
    <row r="89" spans="1:8">
      <c r="A89" s="116" t="s">
        <v>200</v>
      </c>
      <c r="B89" s="117" t="s">
        <v>211</v>
      </c>
      <c r="C89" s="93"/>
      <c r="D89" s="118" t="s">
        <v>216</v>
      </c>
      <c r="E89" s="95">
        <v>850</v>
      </c>
      <c r="F89" s="119">
        <f t="shared" si="5"/>
        <v>0</v>
      </c>
      <c r="G89" s="104"/>
    </row>
    <row r="90" spans="1:8">
      <c r="A90" s="116" t="s">
        <v>201</v>
      </c>
      <c r="B90" s="117" t="s">
        <v>212</v>
      </c>
      <c r="C90" s="93"/>
      <c r="D90" s="118" t="s">
        <v>216</v>
      </c>
      <c r="E90" s="95">
        <v>425</v>
      </c>
      <c r="F90" s="119">
        <f t="shared" si="5"/>
        <v>0</v>
      </c>
      <c r="G90" s="104"/>
    </row>
    <row r="91" spans="1:8">
      <c r="A91" s="116" t="s">
        <v>202</v>
      </c>
      <c r="B91" s="117" t="s">
        <v>213</v>
      </c>
      <c r="C91" s="93"/>
      <c r="D91" s="118" t="s">
        <v>216</v>
      </c>
      <c r="E91" s="95">
        <v>1350</v>
      </c>
      <c r="F91" s="119">
        <f t="shared" si="5"/>
        <v>0</v>
      </c>
      <c r="G91" s="104"/>
    </row>
    <row r="92" spans="1:8" ht="16.5" thickBot="1">
      <c r="A92" s="69" t="s">
        <v>35</v>
      </c>
      <c r="B92" s="70" t="s">
        <v>214</v>
      </c>
      <c r="C92" s="71"/>
      <c r="D92" s="111" t="s">
        <v>215</v>
      </c>
      <c r="E92" s="73">
        <v>2600</v>
      </c>
      <c r="F92" s="74">
        <f t="shared" si="5"/>
        <v>0</v>
      </c>
      <c r="G92" s="113"/>
    </row>
    <row r="93" spans="1:8" ht="16.5" thickBot="1">
      <c r="A93" s="276"/>
      <c r="B93" s="276"/>
      <c r="C93" s="178"/>
      <c r="D93" s="276" t="s">
        <v>20</v>
      </c>
      <c r="E93" s="276"/>
      <c r="F93" s="79">
        <f>SUM(F81:F92)</f>
        <v>0</v>
      </c>
      <c r="G93" s="104"/>
    </row>
    <row r="94" spans="1:8">
      <c r="A94" s="76"/>
      <c r="B94" s="77"/>
      <c r="C94" s="78"/>
      <c r="D94" s="173"/>
      <c r="H94" s="76"/>
    </row>
    <row r="95" spans="1:8">
      <c r="A95" s="76"/>
      <c r="B95" s="77"/>
      <c r="C95" s="78"/>
      <c r="D95" s="173"/>
      <c r="E95" s="173"/>
      <c r="F95" s="129"/>
      <c r="G95" s="76"/>
    </row>
    <row r="96" spans="1:8" ht="16.5" thickBot="1">
      <c r="A96" s="76"/>
      <c r="B96" s="77"/>
      <c r="C96" s="78"/>
      <c r="D96" s="173"/>
      <c r="E96" s="173"/>
      <c r="F96" s="129"/>
      <c r="G96" s="76"/>
    </row>
    <row r="97" spans="1:8" ht="17.25" customHeight="1" thickTop="1" thickBot="1">
      <c r="A97" s="278" t="s">
        <v>89</v>
      </c>
      <c r="B97" s="279"/>
      <c r="C97" s="279"/>
      <c r="D97" s="279"/>
      <c r="E97" s="279"/>
      <c r="F97" s="279"/>
      <c r="G97" s="279"/>
      <c r="H97" s="42" t="s">
        <v>102</v>
      </c>
    </row>
    <row r="98" spans="1:8" ht="17.25" thickTop="1" thickBot="1">
      <c r="A98" s="146" t="s">
        <v>6</v>
      </c>
      <c r="B98" s="157" t="s">
        <v>111</v>
      </c>
      <c r="C98" s="165" t="s">
        <v>7</v>
      </c>
      <c r="D98" s="151" t="s">
        <v>8</v>
      </c>
      <c r="E98" s="151" t="s">
        <v>52</v>
      </c>
      <c r="F98" s="151" t="s">
        <v>46</v>
      </c>
      <c r="G98" s="152" t="s">
        <v>95</v>
      </c>
    </row>
    <row r="99" spans="1:8">
      <c r="A99" s="116" t="s">
        <v>90</v>
      </c>
      <c r="B99" s="117" t="s">
        <v>151</v>
      </c>
      <c r="C99" s="93"/>
      <c r="D99" s="118" t="s">
        <v>92</v>
      </c>
      <c r="E99" s="95">
        <v>42</v>
      </c>
      <c r="F99" s="119">
        <f t="shared" ref="F99:F101" si="6">C99*E99</f>
        <v>0</v>
      </c>
      <c r="G99" s="104"/>
    </row>
    <row r="100" spans="1:8">
      <c r="A100" s="126" t="s">
        <v>91</v>
      </c>
      <c r="B100" s="63" t="s">
        <v>152</v>
      </c>
      <c r="C100" s="99"/>
      <c r="D100" s="122" t="s">
        <v>10</v>
      </c>
      <c r="E100" s="101">
        <v>1.5</v>
      </c>
      <c r="F100" s="119">
        <f t="shared" si="6"/>
        <v>0</v>
      </c>
      <c r="G100" s="127"/>
    </row>
    <row r="101" spans="1:8" ht="16.5" thickBot="1">
      <c r="A101" s="126" t="s">
        <v>101</v>
      </c>
      <c r="B101" s="63"/>
      <c r="C101" s="99"/>
      <c r="D101" s="122"/>
      <c r="E101" s="101"/>
      <c r="F101" s="119">
        <f t="shared" si="6"/>
        <v>0</v>
      </c>
      <c r="G101" s="127"/>
    </row>
    <row r="102" spans="1:8" ht="16.5" thickBot="1">
      <c r="A102" s="76"/>
      <c r="B102" s="77"/>
      <c r="C102" s="76"/>
      <c r="D102" s="276" t="s">
        <v>20</v>
      </c>
      <c r="E102" s="276"/>
      <c r="F102" s="79">
        <f>SUM(F99:F101)</f>
        <v>0</v>
      </c>
      <c r="G102" s="76"/>
      <c r="H102" s="174"/>
    </row>
    <row r="103" spans="1:8" ht="16.5" thickBot="1">
      <c r="A103" s="76"/>
      <c r="B103" s="77"/>
      <c r="C103" s="76"/>
      <c r="D103" s="128"/>
      <c r="E103" s="128"/>
      <c r="F103" s="129"/>
      <c r="G103" s="76"/>
    </row>
    <row r="104" spans="1:8" ht="17.25" thickTop="1" thickBot="1">
      <c r="A104" s="278" t="s">
        <v>230</v>
      </c>
      <c r="B104" s="279"/>
      <c r="C104" s="279"/>
      <c r="D104" s="279"/>
      <c r="E104" s="279"/>
      <c r="F104" s="279"/>
      <c r="G104" s="279"/>
      <c r="H104" s="283"/>
    </row>
    <row r="105" spans="1:8" ht="17.25" thickTop="1" thickBot="1">
      <c r="A105" s="146" t="s">
        <v>6</v>
      </c>
      <c r="B105" s="157" t="s">
        <v>111</v>
      </c>
      <c r="C105" s="130"/>
      <c r="D105" s="130"/>
      <c r="E105" s="151" t="s">
        <v>94</v>
      </c>
      <c r="F105" s="151" t="s">
        <v>46</v>
      </c>
      <c r="G105" s="152" t="s">
        <v>95</v>
      </c>
      <c r="H105" s="284"/>
    </row>
    <row r="106" spans="1:8">
      <c r="A106" s="55" t="s">
        <v>93</v>
      </c>
      <c r="B106" s="162" t="s">
        <v>232</v>
      </c>
      <c r="C106" s="57"/>
      <c r="D106" s="57"/>
      <c r="E106" s="131">
        <v>0.05</v>
      </c>
      <c r="F106" s="163">
        <f>(F10+F35+F45+F55+F63+F76+F93+F102)*0.05</f>
        <v>0</v>
      </c>
      <c r="G106" s="164"/>
      <c r="H106" s="284"/>
    </row>
    <row r="107" spans="1:8" ht="16.5" thickBot="1">
      <c r="A107" s="69" t="s">
        <v>231</v>
      </c>
      <c r="B107" s="158" t="s">
        <v>233</v>
      </c>
      <c r="C107" s="71"/>
      <c r="D107" s="71"/>
      <c r="E107" s="135">
        <v>0.05</v>
      </c>
      <c r="F107" s="159">
        <f>(F10+F35+F45+F55+F63+F76+F93+F102)*0.05</f>
        <v>0</v>
      </c>
      <c r="G107" s="160"/>
      <c r="H107" s="284"/>
    </row>
    <row r="108" spans="1:8" ht="16.5" thickBot="1">
      <c r="A108" s="148"/>
      <c r="B108" s="150"/>
      <c r="C108" s="148"/>
      <c r="D108" s="276" t="s">
        <v>20</v>
      </c>
      <c r="E108" s="276"/>
      <c r="F108" s="161">
        <f>SUM(F106:F107)</f>
        <v>0</v>
      </c>
      <c r="G108" s="156"/>
    </row>
    <row r="109" spans="1:8" s="45" customFormat="1" ht="18.75">
      <c r="A109" s="149"/>
      <c r="B109" s="7"/>
      <c r="C109" s="5"/>
      <c r="D109" s="132"/>
      <c r="E109" s="132"/>
      <c r="F109" s="133"/>
      <c r="G109" s="134"/>
    </row>
    <row r="110" spans="1:8" ht="19.5" thickBot="1">
      <c r="A110" s="148"/>
      <c r="B110" s="6"/>
      <c r="C110" s="3"/>
      <c r="D110" s="128"/>
      <c r="E110" s="128"/>
      <c r="F110" s="128"/>
      <c r="G110" s="115"/>
      <c r="H110" s="180"/>
    </row>
    <row r="111" spans="1:8" ht="17.25" thickTop="1" thickBot="1">
      <c r="A111" s="278" t="s">
        <v>96</v>
      </c>
      <c r="B111" s="279"/>
      <c r="C111" s="279"/>
      <c r="D111" s="279"/>
      <c r="E111" s="279"/>
      <c r="F111" s="279"/>
      <c r="G111" s="279"/>
      <c r="H111" s="283" t="s">
        <v>221</v>
      </c>
    </row>
    <row r="112" spans="1:8" ht="17.25" thickTop="1" thickBot="1">
      <c r="A112" s="290"/>
      <c r="B112" s="291"/>
      <c r="C112" s="292"/>
      <c r="D112" s="151" t="s">
        <v>97</v>
      </c>
      <c r="E112" s="151" t="s">
        <v>98</v>
      </c>
      <c r="F112" s="151" t="s">
        <v>96</v>
      </c>
      <c r="G112" s="152" t="s">
        <v>95</v>
      </c>
      <c r="H112" s="284"/>
    </row>
    <row r="113" spans="1:9" ht="16.5" thickBot="1">
      <c r="A113" s="287"/>
      <c r="B113" s="288"/>
      <c r="C113" s="289"/>
      <c r="D113" s="153">
        <f>F10+F35+F45+F55+F63+F76+F93+F102+F108</f>
        <v>0</v>
      </c>
      <c r="E113" s="154"/>
      <c r="F113" s="153">
        <f>D113*E113</f>
        <v>0</v>
      </c>
      <c r="G113" s="155"/>
      <c r="H113" s="284"/>
    </row>
    <row r="114" spans="1:9" ht="18.75">
      <c r="A114" s="3"/>
      <c r="B114" s="6"/>
      <c r="C114" s="3"/>
      <c r="D114" s="128"/>
      <c r="E114" s="128"/>
      <c r="F114" s="128"/>
      <c r="G114" s="115"/>
      <c r="H114" s="285"/>
    </row>
    <row r="115" spans="1:9" ht="18.75">
      <c r="A115" s="3"/>
      <c r="B115" s="6"/>
      <c r="C115" s="3"/>
      <c r="D115" s="128"/>
      <c r="E115" s="128"/>
      <c r="F115" s="128"/>
      <c r="G115" s="115"/>
      <c r="H115" s="136"/>
    </row>
    <row r="117" spans="1:9" s="3" customFormat="1" ht="18.75">
      <c r="B117" s="6"/>
      <c r="C117" s="42"/>
      <c r="D117" s="42"/>
      <c r="E117" s="42"/>
      <c r="F117" s="42"/>
    </row>
    <row r="118" spans="1:9">
      <c r="G118" s="85"/>
      <c r="H118" s="85"/>
      <c r="I118" s="76"/>
    </row>
  </sheetData>
  <mergeCells count="23">
    <mergeCell ref="H111:H114"/>
    <mergeCell ref="A2:G2"/>
    <mergeCell ref="A113:C113"/>
    <mergeCell ref="A111:G111"/>
    <mergeCell ref="A104:G104"/>
    <mergeCell ref="D108:E108"/>
    <mergeCell ref="H104:H107"/>
    <mergeCell ref="D102:E102"/>
    <mergeCell ref="A112:C112"/>
    <mergeCell ref="A97:G97"/>
    <mergeCell ref="D76:E76"/>
    <mergeCell ref="A79:G79"/>
    <mergeCell ref="D93:E93"/>
    <mergeCell ref="A93:B93"/>
    <mergeCell ref="A65:G65"/>
    <mergeCell ref="D55:E55"/>
    <mergeCell ref="D10:E10"/>
    <mergeCell ref="D35:E35"/>
    <mergeCell ref="D45:E45"/>
    <mergeCell ref="D63:E63"/>
    <mergeCell ref="A37:G37"/>
    <mergeCell ref="A47:G47"/>
    <mergeCell ref="A57:G57"/>
  </mergeCells>
  <pageMargins left="0.74803149606299213" right="0.74803149606299213" top="0.98425196850393704" bottom="0.98425196850393704" header="0.51181102362204722" footer="0.51181102362204722"/>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80"/>
  <sheetViews>
    <sheetView topLeftCell="A8" zoomScale="70" zoomScaleNormal="70" workbookViewId="0">
      <selection activeCell="A97" sqref="A97"/>
    </sheetView>
  </sheetViews>
  <sheetFormatPr baseColWidth="10" defaultColWidth="10" defaultRowHeight="15"/>
  <cols>
    <col min="1" max="1" width="41.7109375" style="187" customWidth="1"/>
    <col min="2" max="2" width="13.28515625" style="185" customWidth="1"/>
    <col min="3" max="3" width="10.28515625" style="185" customWidth="1"/>
    <col min="4" max="4" width="14" style="185" customWidth="1"/>
    <col min="5" max="6" width="10.28515625" style="185" customWidth="1"/>
    <col min="7" max="7" width="10.28515625" style="185" bestFit="1" customWidth="1"/>
    <col min="8" max="8" width="10.42578125" style="185" customWidth="1"/>
    <col min="9" max="25" width="10.28515625" style="185" bestFit="1" customWidth="1"/>
    <col min="26" max="28" width="10" style="185"/>
    <col min="29" max="29" width="18.28515625" style="185" customWidth="1"/>
    <col min="30" max="225" width="10" style="185"/>
    <col min="226" max="226" width="38.5703125" style="185" customWidth="1"/>
    <col min="227" max="231" width="10.28515625" style="185" customWidth="1"/>
    <col min="232" max="232" width="10" style="185"/>
    <col min="233" max="233" width="10.42578125" style="185" customWidth="1"/>
    <col min="234" max="481" width="10" style="185"/>
    <col min="482" max="482" width="38.5703125" style="185" customWidth="1"/>
    <col min="483" max="487" width="10.28515625" style="185" customWidth="1"/>
    <col min="488" max="488" width="10" style="185"/>
    <col min="489" max="489" width="10.42578125" style="185" customWidth="1"/>
    <col min="490" max="737" width="10" style="185"/>
    <col min="738" max="738" width="38.5703125" style="185" customWidth="1"/>
    <col min="739" max="743" width="10.28515625" style="185" customWidth="1"/>
    <col min="744" max="744" width="10" style="185"/>
    <col min="745" max="745" width="10.42578125" style="185" customWidth="1"/>
    <col min="746" max="993" width="10" style="185"/>
    <col min="994" max="994" width="38.5703125" style="185" customWidth="1"/>
    <col min="995" max="999" width="10.28515625" style="185" customWidth="1"/>
    <col min="1000" max="1000" width="10" style="185"/>
    <col min="1001" max="1001" width="10.42578125" style="185" customWidth="1"/>
    <col min="1002" max="1249" width="10" style="185"/>
    <col min="1250" max="1250" width="38.5703125" style="185" customWidth="1"/>
    <col min="1251" max="1255" width="10.28515625" style="185" customWidth="1"/>
    <col min="1256" max="1256" width="10" style="185"/>
    <col min="1257" max="1257" width="10.42578125" style="185" customWidth="1"/>
    <col min="1258" max="1505" width="10" style="185"/>
    <col min="1506" max="1506" width="38.5703125" style="185" customWidth="1"/>
    <col min="1507" max="1511" width="10.28515625" style="185" customWidth="1"/>
    <col min="1512" max="1512" width="10" style="185"/>
    <col min="1513" max="1513" width="10.42578125" style="185" customWidth="1"/>
    <col min="1514" max="1761" width="10" style="185"/>
    <col min="1762" max="1762" width="38.5703125" style="185" customWidth="1"/>
    <col min="1763" max="1767" width="10.28515625" style="185" customWidth="1"/>
    <col min="1768" max="1768" width="10" style="185"/>
    <col min="1769" max="1769" width="10.42578125" style="185" customWidth="1"/>
    <col min="1770" max="2017" width="10" style="185"/>
    <col min="2018" max="2018" width="38.5703125" style="185" customWidth="1"/>
    <col min="2019" max="2023" width="10.28515625" style="185" customWidth="1"/>
    <col min="2024" max="2024" width="10" style="185"/>
    <col min="2025" max="2025" width="10.42578125" style="185" customWidth="1"/>
    <col min="2026" max="2273" width="10" style="185"/>
    <col min="2274" max="2274" width="38.5703125" style="185" customWidth="1"/>
    <col min="2275" max="2279" width="10.28515625" style="185" customWidth="1"/>
    <col min="2280" max="2280" width="10" style="185"/>
    <col min="2281" max="2281" width="10.42578125" style="185" customWidth="1"/>
    <col min="2282" max="2529" width="10" style="185"/>
    <col min="2530" max="2530" width="38.5703125" style="185" customWidth="1"/>
    <col min="2531" max="2535" width="10.28515625" style="185" customWidth="1"/>
    <col min="2536" max="2536" width="10" style="185"/>
    <col min="2537" max="2537" width="10.42578125" style="185" customWidth="1"/>
    <col min="2538" max="2785" width="10" style="185"/>
    <col min="2786" max="2786" width="38.5703125" style="185" customWidth="1"/>
    <col min="2787" max="2791" width="10.28515625" style="185" customWidth="1"/>
    <col min="2792" max="2792" width="10" style="185"/>
    <col min="2793" max="2793" width="10.42578125" style="185" customWidth="1"/>
    <col min="2794" max="3041" width="10" style="185"/>
    <col min="3042" max="3042" width="38.5703125" style="185" customWidth="1"/>
    <col min="3043" max="3047" width="10.28515625" style="185" customWidth="1"/>
    <col min="3048" max="3048" width="10" style="185"/>
    <col min="3049" max="3049" width="10.42578125" style="185" customWidth="1"/>
    <col min="3050" max="3297" width="10" style="185"/>
    <col min="3298" max="3298" width="38.5703125" style="185" customWidth="1"/>
    <col min="3299" max="3303" width="10.28515625" style="185" customWidth="1"/>
    <col min="3304" max="3304" width="10" style="185"/>
    <col min="3305" max="3305" width="10.42578125" style="185" customWidth="1"/>
    <col min="3306" max="3553" width="10" style="185"/>
    <col min="3554" max="3554" width="38.5703125" style="185" customWidth="1"/>
    <col min="3555" max="3559" width="10.28515625" style="185" customWidth="1"/>
    <col min="3560" max="3560" width="10" style="185"/>
    <col min="3561" max="3561" width="10.42578125" style="185" customWidth="1"/>
    <col min="3562" max="3809" width="10" style="185"/>
    <col min="3810" max="3810" width="38.5703125" style="185" customWidth="1"/>
    <col min="3811" max="3815" width="10.28515625" style="185" customWidth="1"/>
    <col min="3816" max="3816" width="10" style="185"/>
    <col min="3817" max="3817" width="10.42578125" style="185" customWidth="1"/>
    <col min="3818" max="4065" width="10" style="185"/>
    <col min="4066" max="4066" width="38.5703125" style="185" customWidth="1"/>
    <col min="4067" max="4071" width="10.28515625" style="185" customWidth="1"/>
    <col min="4072" max="4072" width="10" style="185"/>
    <col min="4073" max="4073" width="10.42578125" style="185" customWidth="1"/>
    <col min="4074" max="4321" width="10" style="185"/>
    <col min="4322" max="4322" width="38.5703125" style="185" customWidth="1"/>
    <col min="4323" max="4327" width="10.28515625" style="185" customWidth="1"/>
    <col min="4328" max="4328" width="10" style="185"/>
    <col min="4329" max="4329" width="10.42578125" style="185" customWidth="1"/>
    <col min="4330" max="4577" width="10" style="185"/>
    <col min="4578" max="4578" width="38.5703125" style="185" customWidth="1"/>
    <col min="4579" max="4583" width="10.28515625" style="185" customWidth="1"/>
    <col min="4584" max="4584" width="10" style="185"/>
    <col min="4585" max="4585" width="10.42578125" style="185" customWidth="1"/>
    <col min="4586" max="4833" width="10" style="185"/>
    <col min="4834" max="4834" width="38.5703125" style="185" customWidth="1"/>
    <col min="4835" max="4839" width="10.28515625" style="185" customWidth="1"/>
    <col min="4840" max="4840" width="10" style="185"/>
    <col min="4841" max="4841" width="10.42578125" style="185" customWidth="1"/>
    <col min="4842" max="5089" width="10" style="185"/>
    <col min="5090" max="5090" width="38.5703125" style="185" customWidth="1"/>
    <col min="5091" max="5095" width="10.28515625" style="185" customWidth="1"/>
    <col min="5096" max="5096" width="10" style="185"/>
    <col min="5097" max="5097" width="10.42578125" style="185" customWidth="1"/>
    <col min="5098" max="5345" width="10" style="185"/>
    <col min="5346" max="5346" width="38.5703125" style="185" customWidth="1"/>
    <col min="5347" max="5351" width="10.28515625" style="185" customWidth="1"/>
    <col min="5352" max="5352" width="10" style="185"/>
    <col min="5353" max="5353" width="10.42578125" style="185" customWidth="1"/>
    <col min="5354" max="5601" width="10" style="185"/>
    <col min="5602" max="5602" width="38.5703125" style="185" customWidth="1"/>
    <col min="5603" max="5607" width="10.28515625" style="185" customWidth="1"/>
    <col min="5608" max="5608" width="10" style="185"/>
    <col min="5609" max="5609" width="10.42578125" style="185" customWidth="1"/>
    <col min="5610" max="5857" width="10" style="185"/>
    <col min="5858" max="5858" width="38.5703125" style="185" customWidth="1"/>
    <col min="5859" max="5863" width="10.28515625" style="185" customWidth="1"/>
    <col min="5864" max="5864" width="10" style="185"/>
    <col min="5865" max="5865" width="10.42578125" style="185" customWidth="1"/>
    <col min="5866" max="6113" width="10" style="185"/>
    <col min="6114" max="6114" width="38.5703125" style="185" customWidth="1"/>
    <col min="6115" max="6119" width="10.28515625" style="185" customWidth="1"/>
    <col min="6120" max="6120" width="10" style="185"/>
    <col min="6121" max="6121" width="10.42578125" style="185" customWidth="1"/>
    <col min="6122" max="6369" width="10" style="185"/>
    <col min="6370" max="6370" width="38.5703125" style="185" customWidth="1"/>
    <col min="6371" max="6375" width="10.28515625" style="185" customWidth="1"/>
    <col min="6376" max="6376" width="10" style="185"/>
    <col min="6377" max="6377" width="10.42578125" style="185" customWidth="1"/>
    <col min="6378" max="6625" width="10" style="185"/>
    <col min="6626" max="6626" width="38.5703125" style="185" customWidth="1"/>
    <col min="6627" max="6631" width="10.28515625" style="185" customWidth="1"/>
    <col min="6632" max="6632" width="10" style="185"/>
    <col min="6633" max="6633" width="10.42578125" style="185" customWidth="1"/>
    <col min="6634" max="6881" width="10" style="185"/>
    <col min="6882" max="6882" width="38.5703125" style="185" customWidth="1"/>
    <col min="6883" max="6887" width="10.28515625" style="185" customWidth="1"/>
    <col min="6888" max="6888" width="10" style="185"/>
    <col min="6889" max="6889" width="10.42578125" style="185" customWidth="1"/>
    <col min="6890" max="7137" width="10" style="185"/>
    <col min="7138" max="7138" width="38.5703125" style="185" customWidth="1"/>
    <col min="7139" max="7143" width="10.28515625" style="185" customWidth="1"/>
    <col min="7144" max="7144" width="10" style="185"/>
    <col min="7145" max="7145" width="10.42578125" style="185" customWidth="1"/>
    <col min="7146" max="7393" width="10" style="185"/>
    <col min="7394" max="7394" width="38.5703125" style="185" customWidth="1"/>
    <col min="7395" max="7399" width="10.28515625" style="185" customWidth="1"/>
    <col min="7400" max="7400" width="10" style="185"/>
    <col min="7401" max="7401" width="10.42578125" style="185" customWidth="1"/>
    <col min="7402" max="7649" width="10" style="185"/>
    <col min="7650" max="7650" width="38.5703125" style="185" customWidth="1"/>
    <col min="7651" max="7655" width="10.28515625" style="185" customWidth="1"/>
    <col min="7656" max="7656" width="10" style="185"/>
    <col min="7657" max="7657" width="10.42578125" style="185" customWidth="1"/>
    <col min="7658" max="7905" width="10" style="185"/>
    <col min="7906" max="7906" width="38.5703125" style="185" customWidth="1"/>
    <col min="7907" max="7911" width="10.28515625" style="185" customWidth="1"/>
    <col min="7912" max="7912" width="10" style="185"/>
    <col min="7913" max="7913" width="10.42578125" style="185" customWidth="1"/>
    <col min="7914" max="8161" width="10" style="185"/>
    <col min="8162" max="8162" width="38.5703125" style="185" customWidth="1"/>
    <col min="8163" max="8167" width="10.28515625" style="185" customWidth="1"/>
    <col min="8168" max="8168" width="10" style="185"/>
    <col min="8169" max="8169" width="10.42578125" style="185" customWidth="1"/>
    <col min="8170" max="8417" width="10" style="185"/>
    <col min="8418" max="8418" width="38.5703125" style="185" customWidth="1"/>
    <col min="8419" max="8423" width="10.28515625" style="185" customWidth="1"/>
    <col min="8424" max="8424" width="10" style="185"/>
    <col min="8425" max="8425" width="10.42578125" style="185" customWidth="1"/>
    <col min="8426" max="8673" width="10" style="185"/>
    <col min="8674" max="8674" width="38.5703125" style="185" customWidth="1"/>
    <col min="8675" max="8679" width="10.28515625" style="185" customWidth="1"/>
    <col min="8680" max="8680" width="10" style="185"/>
    <col min="8681" max="8681" width="10.42578125" style="185" customWidth="1"/>
    <col min="8682" max="8929" width="10" style="185"/>
    <col min="8930" max="8930" width="38.5703125" style="185" customWidth="1"/>
    <col min="8931" max="8935" width="10.28515625" style="185" customWidth="1"/>
    <col min="8936" max="8936" width="10" style="185"/>
    <col min="8937" max="8937" width="10.42578125" style="185" customWidth="1"/>
    <col min="8938" max="9185" width="10" style="185"/>
    <col min="9186" max="9186" width="38.5703125" style="185" customWidth="1"/>
    <col min="9187" max="9191" width="10.28515625" style="185" customWidth="1"/>
    <col min="9192" max="9192" width="10" style="185"/>
    <col min="9193" max="9193" width="10.42578125" style="185" customWidth="1"/>
    <col min="9194" max="9441" width="10" style="185"/>
    <col min="9442" max="9442" width="38.5703125" style="185" customWidth="1"/>
    <col min="9443" max="9447" width="10.28515625" style="185" customWidth="1"/>
    <col min="9448" max="9448" width="10" style="185"/>
    <col min="9449" max="9449" width="10.42578125" style="185" customWidth="1"/>
    <col min="9450" max="9697" width="10" style="185"/>
    <col min="9698" max="9698" width="38.5703125" style="185" customWidth="1"/>
    <col min="9699" max="9703" width="10.28515625" style="185" customWidth="1"/>
    <col min="9704" max="9704" width="10" style="185"/>
    <col min="9705" max="9705" width="10.42578125" style="185" customWidth="1"/>
    <col min="9706" max="9953" width="10" style="185"/>
    <col min="9954" max="9954" width="38.5703125" style="185" customWidth="1"/>
    <col min="9955" max="9959" width="10.28515625" style="185" customWidth="1"/>
    <col min="9960" max="9960" width="10" style="185"/>
    <col min="9961" max="9961" width="10.42578125" style="185" customWidth="1"/>
    <col min="9962" max="10209" width="10" style="185"/>
    <col min="10210" max="10210" width="38.5703125" style="185" customWidth="1"/>
    <col min="10211" max="10215" width="10.28515625" style="185" customWidth="1"/>
    <col min="10216" max="10216" width="10" style="185"/>
    <col min="10217" max="10217" width="10.42578125" style="185" customWidth="1"/>
    <col min="10218" max="10465" width="10" style="185"/>
    <col min="10466" max="10466" width="38.5703125" style="185" customWidth="1"/>
    <col min="10467" max="10471" width="10.28515625" style="185" customWidth="1"/>
    <col min="10472" max="10472" width="10" style="185"/>
    <col min="10473" max="10473" width="10.42578125" style="185" customWidth="1"/>
    <col min="10474" max="10721" width="10" style="185"/>
    <col min="10722" max="10722" width="38.5703125" style="185" customWidth="1"/>
    <col min="10723" max="10727" width="10.28515625" style="185" customWidth="1"/>
    <col min="10728" max="10728" width="10" style="185"/>
    <col min="10729" max="10729" width="10.42578125" style="185" customWidth="1"/>
    <col min="10730" max="10977" width="10" style="185"/>
    <col min="10978" max="10978" width="38.5703125" style="185" customWidth="1"/>
    <col min="10979" max="10983" width="10.28515625" style="185" customWidth="1"/>
    <col min="10984" max="10984" width="10" style="185"/>
    <col min="10985" max="10985" width="10.42578125" style="185" customWidth="1"/>
    <col min="10986" max="11233" width="10" style="185"/>
    <col min="11234" max="11234" width="38.5703125" style="185" customWidth="1"/>
    <col min="11235" max="11239" width="10.28515625" style="185" customWidth="1"/>
    <col min="11240" max="11240" width="10" style="185"/>
    <col min="11241" max="11241" width="10.42578125" style="185" customWidth="1"/>
    <col min="11242" max="11489" width="10" style="185"/>
    <col min="11490" max="11490" width="38.5703125" style="185" customWidth="1"/>
    <col min="11491" max="11495" width="10.28515625" style="185" customWidth="1"/>
    <col min="11496" max="11496" width="10" style="185"/>
    <col min="11497" max="11497" width="10.42578125" style="185" customWidth="1"/>
    <col min="11498" max="11745" width="10" style="185"/>
    <col min="11746" max="11746" width="38.5703125" style="185" customWidth="1"/>
    <col min="11747" max="11751" width="10.28515625" style="185" customWidth="1"/>
    <col min="11752" max="11752" width="10" style="185"/>
    <col min="11753" max="11753" width="10.42578125" style="185" customWidth="1"/>
    <col min="11754" max="12001" width="10" style="185"/>
    <col min="12002" max="12002" width="38.5703125" style="185" customWidth="1"/>
    <col min="12003" max="12007" width="10.28515625" style="185" customWidth="1"/>
    <col min="12008" max="12008" width="10" style="185"/>
    <col min="12009" max="12009" width="10.42578125" style="185" customWidth="1"/>
    <col min="12010" max="12257" width="10" style="185"/>
    <col min="12258" max="12258" width="38.5703125" style="185" customWidth="1"/>
    <col min="12259" max="12263" width="10.28515625" style="185" customWidth="1"/>
    <col min="12264" max="12264" width="10" style="185"/>
    <col min="12265" max="12265" width="10.42578125" style="185" customWidth="1"/>
    <col min="12266" max="12513" width="10" style="185"/>
    <col min="12514" max="12514" width="38.5703125" style="185" customWidth="1"/>
    <col min="12515" max="12519" width="10.28515625" style="185" customWidth="1"/>
    <col min="12520" max="12520" width="10" style="185"/>
    <col min="12521" max="12521" width="10.42578125" style="185" customWidth="1"/>
    <col min="12522" max="12769" width="10" style="185"/>
    <col min="12770" max="12770" width="38.5703125" style="185" customWidth="1"/>
    <col min="12771" max="12775" width="10.28515625" style="185" customWidth="1"/>
    <col min="12776" max="12776" width="10" style="185"/>
    <col min="12777" max="12777" width="10.42578125" style="185" customWidth="1"/>
    <col min="12778" max="13025" width="10" style="185"/>
    <col min="13026" max="13026" width="38.5703125" style="185" customWidth="1"/>
    <col min="13027" max="13031" width="10.28515625" style="185" customWidth="1"/>
    <col min="13032" max="13032" width="10" style="185"/>
    <col min="13033" max="13033" width="10.42578125" style="185" customWidth="1"/>
    <col min="13034" max="13281" width="10" style="185"/>
    <col min="13282" max="13282" width="38.5703125" style="185" customWidth="1"/>
    <col min="13283" max="13287" width="10.28515625" style="185" customWidth="1"/>
    <col min="13288" max="13288" width="10" style="185"/>
    <col min="13289" max="13289" width="10.42578125" style="185" customWidth="1"/>
    <col min="13290" max="13537" width="10" style="185"/>
    <col min="13538" max="13538" width="38.5703125" style="185" customWidth="1"/>
    <col min="13539" max="13543" width="10.28515625" style="185" customWidth="1"/>
    <col min="13544" max="13544" width="10" style="185"/>
    <col min="13545" max="13545" width="10.42578125" style="185" customWidth="1"/>
    <col min="13546" max="13793" width="10" style="185"/>
    <col min="13794" max="13794" width="38.5703125" style="185" customWidth="1"/>
    <col min="13795" max="13799" width="10.28515625" style="185" customWidth="1"/>
    <col min="13800" max="13800" width="10" style="185"/>
    <col min="13801" max="13801" width="10.42578125" style="185" customWidth="1"/>
    <col min="13802" max="14049" width="10" style="185"/>
    <col min="14050" max="14050" width="38.5703125" style="185" customWidth="1"/>
    <col min="14051" max="14055" width="10.28515625" style="185" customWidth="1"/>
    <col min="14056" max="14056" width="10" style="185"/>
    <col min="14057" max="14057" width="10.42578125" style="185" customWidth="1"/>
    <col min="14058" max="14305" width="10" style="185"/>
    <col min="14306" max="14306" width="38.5703125" style="185" customWidth="1"/>
    <col min="14307" max="14311" width="10.28515625" style="185" customWidth="1"/>
    <col min="14312" max="14312" width="10" style="185"/>
    <col min="14313" max="14313" width="10.42578125" style="185" customWidth="1"/>
    <col min="14314" max="14561" width="10" style="185"/>
    <col min="14562" max="14562" width="38.5703125" style="185" customWidth="1"/>
    <col min="14563" max="14567" width="10.28515625" style="185" customWidth="1"/>
    <col min="14568" max="14568" width="10" style="185"/>
    <col min="14569" max="14569" width="10.42578125" style="185" customWidth="1"/>
    <col min="14570" max="14817" width="10" style="185"/>
    <col min="14818" max="14818" width="38.5703125" style="185" customWidth="1"/>
    <col min="14819" max="14823" width="10.28515625" style="185" customWidth="1"/>
    <col min="14824" max="14824" width="10" style="185"/>
    <col min="14825" max="14825" width="10.42578125" style="185" customWidth="1"/>
    <col min="14826" max="15073" width="10" style="185"/>
    <col min="15074" max="15074" width="38.5703125" style="185" customWidth="1"/>
    <col min="15075" max="15079" width="10.28515625" style="185" customWidth="1"/>
    <col min="15080" max="15080" width="10" style="185"/>
    <col min="15081" max="15081" width="10.42578125" style="185" customWidth="1"/>
    <col min="15082" max="15329" width="10" style="185"/>
    <col min="15330" max="15330" width="38.5703125" style="185" customWidth="1"/>
    <col min="15331" max="15335" width="10.28515625" style="185" customWidth="1"/>
    <col min="15336" max="15336" width="10" style="185"/>
    <col min="15337" max="15337" width="10.42578125" style="185" customWidth="1"/>
    <col min="15338" max="15585" width="10" style="185"/>
    <col min="15586" max="15586" width="38.5703125" style="185" customWidth="1"/>
    <col min="15587" max="15591" width="10.28515625" style="185" customWidth="1"/>
    <col min="15592" max="15592" width="10" style="185"/>
    <col min="15593" max="15593" width="10.42578125" style="185" customWidth="1"/>
    <col min="15594" max="15841" width="10" style="185"/>
    <col min="15842" max="15842" width="38.5703125" style="185" customWidth="1"/>
    <col min="15843" max="15847" width="10.28515625" style="185" customWidth="1"/>
    <col min="15848" max="15848" width="10" style="185"/>
    <col min="15849" max="15849" width="10.42578125" style="185" customWidth="1"/>
    <col min="15850" max="16097" width="10" style="185"/>
    <col min="16098" max="16098" width="38.5703125" style="185" customWidth="1"/>
    <col min="16099" max="16103" width="10.28515625" style="185" customWidth="1"/>
    <col min="16104" max="16104" width="10" style="185"/>
    <col min="16105" max="16105" width="10.42578125" style="185" customWidth="1"/>
    <col min="16106" max="16384" width="10" style="185"/>
  </cols>
  <sheetData>
    <row r="1" spans="1:29" s="182" customFormat="1" ht="18">
      <c r="A1" s="181" t="s">
        <v>53</v>
      </c>
    </row>
    <row r="2" spans="1:29" s="183" customFormat="1" ht="15.75" customHeight="1">
      <c r="A2" s="309" t="s">
        <v>222</v>
      </c>
      <c r="B2" s="310"/>
      <c r="C2" s="310"/>
      <c r="D2" s="310"/>
      <c r="E2" s="310"/>
      <c r="F2" s="310"/>
      <c r="G2" s="310"/>
      <c r="H2" s="310"/>
      <c r="I2" s="310"/>
      <c r="J2" s="310"/>
      <c r="K2" s="310"/>
      <c r="L2" s="310"/>
      <c r="M2" s="310"/>
      <c r="N2" s="310"/>
      <c r="O2" s="310"/>
      <c r="P2" s="310"/>
      <c r="Q2" s="310"/>
      <c r="T2" s="184"/>
    </row>
    <row r="3" spans="1:29" s="183" customFormat="1" ht="28.5" customHeight="1">
      <c r="A3" s="310"/>
      <c r="B3" s="310"/>
      <c r="C3" s="310"/>
      <c r="D3" s="310"/>
      <c r="E3" s="310"/>
      <c r="F3" s="310"/>
      <c r="G3" s="310"/>
      <c r="H3" s="310"/>
      <c r="I3" s="310"/>
      <c r="J3" s="310"/>
      <c r="K3" s="310"/>
      <c r="L3" s="310"/>
      <c r="M3" s="310"/>
      <c r="N3" s="310"/>
      <c r="O3" s="310"/>
      <c r="P3" s="310"/>
      <c r="Q3" s="310"/>
      <c r="T3" s="184"/>
    </row>
    <row r="4" spans="1:29" ht="15" hidden="1" customHeight="1">
      <c r="A4" s="310"/>
      <c r="B4" s="310"/>
      <c r="C4" s="310"/>
      <c r="D4" s="310"/>
      <c r="E4" s="310"/>
      <c r="F4" s="310"/>
      <c r="G4" s="310"/>
      <c r="H4" s="310"/>
      <c r="I4" s="310"/>
      <c r="J4" s="310"/>
      <c r="K4" s="310"/>
      <c r="L4" s="310"/>
      <c r="M4" s="310"/>
      <c r="N4" s="310"/>
      <c r="O4" s="310"/>
      <c r="P4" s="310"/>
      <c r="Q4" s="310"/>
    </row>
    <row r="5" spans="1:29">
      <c r="A5" s="263"/>
      <c r="B5" s="263"/>
      <c r="C5" s="263"/>
      <c r="D5" s="263"/>
      <c r="E5" s="263"/>
      <c r="F5" s="263"/>
      <c r="G5" s="263"/>
      <c r="H5" s="263"/>
      <c r="I5" s="263"/>
      <c r="J5" s="263"/>
      <c r="K5" s="263"/>
      <c r="L5" s="263"/>
      <c r="M5" s="263"/>
      <c r="N5" s="263"/>
      <c r="O5" s="263"/>
      <c r="P5" s="263"/>
      <c r="Q5" s="263"/>
    </row>
    <row r="6" spans="1:29" ht="21.75" customHeight="1">
      <c r="A6" s="263"/>
      <c r="B6" s="263"/>
      <c r="C6" s="263"/>
      <c r="D6" s="263"/>
      <c r="E6" s="263"/>
      <c r="F6" s="263"/>
      <c r="G6" s="263"/>
      <c r="H6" s="263"/>
      <c r="I6" s="263"/>
      <c r="J6" s="263"/>
      <c r="K6" s="263"/>
      <c r="L6" s="263"/>
      <c r="M6" s="263"/>
      <c r="N6" s="263"/>
      <c r="O6" s="263"/>
      <c r="P6" s="263"/>
      <c r="Q6" s="263"/>
    </row>
    <row r="7" spans="1:29" ht="21.75" customHeight="1">
      <c r="A7" s="179"/>
      <c r="B7" s="179"/>
      <c r="C7" s="179"/>
      <c r="D7" s="179"/>
      <c r="E7" s="179"/>
      <c r="F7" s="179"/>
      <c r="G7" s="179"/>
      <c r="H7" s="179"/>
      <c r="I7" s="179"/>
      <c r="J7" s="179"/>
      <c r="K7" s="179"/>
      <c r="L7" s="179"/>
      <c r="M7" s="179"/>
      <c r="N7" s="179"/>
      <c r="O7" s="179"/>
      <c r="P7" s="179"/>
      <c r="Q7" s="179"/>
    </row>
    <row r="8" spans="1:29" ht="16.149999999999999" customHeight="1" thickBot="1"/>
    <row r="9" spans="1:29" ht="16.5" thickTop="1">
      <c r="A9" s="293" t="s">
        <v>47</v>
      </c>
      <c r="B9" s="294"/>
      <c r="C9" s="294"/>
      <c r="D9" s="294"/>
      <c r="E9" s="294"/>
      <c r="F9" s="294"/>
      <c r="G9" s="294"/>
      <c r="H9" s="294"/>
      <c r="I9" s="294"/>
      <c r="J9" s="294"/>
      <c r="K9" s="294"/>
      <c r="L9" s="294"/>
      <c r="M9" s="294"/>
      <c r="N9" s="294"/>
      <c r="O9" s="294"/>
      <c r="P9" s="294"/>
      <c r="Q9" s="294"/>
      <c r="R9" s="294"/>
      <c r="S9" s="294"/>
      <c r="T9" s="294"/>
      <c r="U9" s="294"/>
      <c r="V9" s="294"/>
      <c r="W9" s="294"/>
      <c r="X9" s="294"/>
      <c r="Y9" s="295"/>
    </row>
    <row r="10" spans="1:29" s="189" customFormat="1" ht="17.25" customHeight="1">
      <c r="A10" s="188" t="s">
        <v>54</v>
      </c>
      <c r="B10" s="188">
        <v>0</v>
      </c>
      <c r="C10" s="188">
        <v>1</v>
      </c>
      <c r="D10" s="188">
        <v>2</v>
      </c>
      <c r="E10" s="188">
        <v>3</v>
      </c>
      <c r="F10" s="188">
        <v>4</v>
      </c>
      <c r="G10" s="188">
        <v>5</v>
      </c>
      <c r="H10" s="188">
        <v>6</v>
      </c>
      <c r="I10" s="188">
        <v>7</v>
      </c>
      <c r="J10" s="188">
        <v>8</v>
      </c>
      <c r="K10" s="188">
        <v>9</v>
      </c>
      <c r="L10" s="188">
        <v>10</v>
      </c>
      <c r="M10" s="188">
        <v>11</v>
      </c>
      <c r="N10" s="188">
        <v>12</v>
      </c>
      <c r="O10" s="188">
        <v>13</v>
      </c>
      <c r="P10" s="188">
        <v>14</v>
      </c>
      <c r="Q10" s="188">
        <v>15</v>
      </c>
      <c r="R10" s="188">
        <v>16</v>
      </c>
      <c r="S10" s="188">
        <v>17</v>
      </c>
      <c r="T10" s="188">
        <v>18</v>
      </c>
      <c r="U10" s="188">
        <v>19</v>
      </c>
      <c r="V10" s="188">
        <v>20</v>
      </c>
      <c r="W10" s="188">
        <v>21</v>
      </c>
      <c r="X10" s="188">
        <v>22</v>
      </c>
      <c r="Y10" s="188">
        <v>23</v>
      </c>
      <c r="Z10" s="305" t="s">
        <v>223</v>
      </c>
      <c r="AA10" s="311"/>
      <c r="AB10" s="311"/>
      <c r="AC10" s="311"/>
    </row>
    <row r="11" spans="1:29" s="193" customFormat="1" ht="15.75">
      <c r="A11" s="190" t="s">
        <v>55</v>
      </c>
      <c r="B11" s="191">
        <f>B36</f>
        <v>0</v>
      </c>
      <c r="C11" s="191">
        <f>C36</f>
        <v>0</v>
      </c>
      <c r="D11" s="191">
        <f>D36</f>
        <v>0</v>
      </c>
      <c r="E11" s="191">
        <f>E36</f>
        <v>0</v>
      </c>
      <c r="F11" s="192"/>
      <c r="G11" s="192"/>
      <c r="H11" s="192"/>
      <c r="I11" s="192"/>
      <c r="J11" s="192"/>
      <c r="K11" s="192"/>
      <c r="L11" s="192"/>
      <c r="M11" s="192"/>
      <c r="N11" s="192"/>
      <c r="O11" s="192"/>
      <c r="P11" s="192"/>
      <c r="Q11" s="192"/>
      <c r="R11" s="192"/>
      <c r="S11" s="192"/>
      <c r="T11" s="192"/>
      <c r="U11" s="192"/>
      <c r="V11" s="192"/>
      <c r="W11" s="192"/>
      <c r="X11" s="192"/>
      <c r="Y11" s="192"/>
      <c r="Z11" s="312"/>
      <c r="AA11" s="313"/>
      <c r="AB11" s="313"/>
      <c r="AC11" s="313"/>
    </row>
    <row r="12" spans="1:29" s="195" customFormat="1" ht="15.75">
      <c r="A12" s="190" t="s">
        <v>56</v>
      </c>
      <c r="B12" s="194">
        <f>B84</f>
        <v>0</v>
      </c>
      <c r="C12" s="194">
        <f>C84</f>
        <v>0</v>
      </c>
      <c r="D12" s="194">
        <f t="shared" ref="D12:Y12" si="0">D84</f>
        <v>0</v>
      </c>
      <c r="E12" s="194">
        <f t="shared" si="0"/>
        <v>0</v>
      </c>
      <c r="F12" s="194">
        <f t="shared" si="0"/>
        <v>0</v>
      </c>
      <c r="G12" s="194">
        <f t="shared" si="0"/>
        <v>0</v>
      </c>
      <c r="H12" s="194">
        <f t="shared" si="0"/>
        <v>0</v>
      </c>
      <c r="I12" s="194">
        <f t="shared" si="0"/>
        <v>0</v>
      </c>
      <c r="J12" s="194">
        <f t="shared" si="0"/>
        <v>0</v>
      </c>
      <c r="K12" s="194">
        <f t="shared" si="0"/>
        <v>0</v>
      </c>
      <c r="L12" s="194">
        <f t="shared" si="0"/>
        <v>0</v>
      </c>
      <c r="M12" s="194">
        <f t="shared" si="0"/>
        <v>0</v>
      </c>
      <c r="N12" s="194">
        <f t="shared" si="0"/>
        <v>0</v>
      </c>
      <c r="O12" s="194">
        <f t="shared" si="0"/>
        <v>0</v>
      </c>
      <c r="P12" s="194">
        <f t="shared" si="0"/>
        <v>0</v>
      </c>
      <c r="Q12" s="194">
        <f t="shared" si="0"/>
        <v>0</v>
      </c>
      <c r="R12" s="194">
        <f t="shared" si="0"/>
        <v>0</v>
      </c>
      <c r="S12" s="194">
        <f t="shared" si="0"/>
        <v>0</v>
      </c>
      <c r="T12" s="194">
        <f t="shared" si="0"/>
        <v>0</v>
      </c>
      <c r="U12" s="194">
        <f t="shared" si="0"/>
        <v>0</v>
      </c>
      <c r="V12" s="194">
        <f t="shared" si="0"/>
        <v>0</v>
      </c>
      <c r="W12" s="194">
        <f t="shared" si="0"/>
        <v>0</v>
      </c>
      <c r="X12" s="194">
        <f t="shared" si="0"/>
        <v>0</v>
      </c>
      <c r="Y12" s="194">
        <f t="shared" si="0"/>
        <v>0</v>
      </c>
      <c r="Z12" s="312"/>
      <c r="AA12" s="313"/>
      <c r="AB12" s="313"/>
      <c r="AC12" s="313"/>
    </row>
    <row r="13" spans="1:29" s="195" customFormat="1" ht="17.25" customHeight="1">
      <c r="A13" s="190" t="s">
        <v>57</v>
      </c>
      <c r="B13" s="194">
        <f>B66</f>
        <v>0</v>
      </c>
      <c r="C13" s="194">
        <f>C66</f>
        <v>0</v>
      </c>
      <c r="D13" s="194">
        <f t="shared" ref="D13:Y13" si="1">D66</f>
        <v>0</v>
      </c>
      <c r="E13" s="194">
        <f t="shared" si="1"/>
        <v>0</v>
      </c>
      <c r="F13" s="194">
        <f t="shared" si="1"/>
        <v>0</v>
      </c>
      <c r="G13" s="194">
        <f t="shared" si="1"/>
        <v>0</v>
      </c>
      <c r="H13" s="194">
        <f t="shared" si="1"/>
        <v>0</v>
      </c>
      <c r="I13" s="194">
        <f t="shared" si="1"/>
        <v>0</v>
      </c>
      <c r="J13" s="194">
        <f t="shared" si="1"/>
        <v>0</v>
      </c>
      <c r="K13" s="194">
        <f t="shared" si="1"/>
        <v>0</v>
      </c>
      <c r="L13" s="194">
        <f t="shared" si="1"/>
        <v>0</v>
      </c>
      <c r="M13" s="194">
        <f t="shared" si="1"/>
        <v>0</v>
      </c>
      <c r="N13" s="194">
        <f t="shared" si="1"/>
        <v>0</v>
      </c>
      <c r="O13" s="194">
        <f t="shared" si="1"/>
        <v>0</v>
      </c>
      <c r="P13" s="194">
        <f t="shared" si="1"/>
        <v>0</v>
      </c>
      <c r="Q13" s="194">
        <f t="shared" si="1"/>
        <v>0</v>
      </c>
      <c r="R13" s="194">
        <f t="shared" si="1"/>
        <v>0</v>
      </c>
      <c r="S13" s="194">
        <f t="shared" si="1"/>
        <v>0</v>
      </c>
      <c r="T13" s="194">
        <f t="shared" si="1"/>
        <v>0</v>
      </c>
      <c r="U13" s="194">
        <f t="shared" si="1"/>
        <v>0</v>
      </c>
      <c r="V13" s="194">
        <f t="shared" si="1"/>
        <v>0</v>
      </c>
      <c r="W13" s="194">
        <f t="shared" si="1"/>
        <v>0</v>
      </c>
      <c r="X13" s="194">
        <f t="shared" si="1"/>
        <v>0</v>
      </c>
      <c r="Y13" s="194">
        <f t="shared" si="1"/>
        <v>0</v>
      </c>
      <c r="Z13" s="185"/>
      <c r="AA13" s="185"/>
      <c r="AB13" s="185"/>
      <c r="AC13" s="185"/>
    </row>
    <row r="14" spans="1:29" s="195" customFormat="1" ht="15.75">
      <c r="A14" s="190" t="s">
        <v>43</v>
      </c>
      <c r="B14" s="191">
        <f>B12-B13</f>
        <v>0</v>
      </c>
      <c r="C14" s="191">
        <f t="shared" ref="C14:Y14" si="2">C12-C13</f>
        <v>0</v>
      </c>
      <c r="D14" s="191">
        <f t="shared" si="2"/>
        <v>0</v>
      </c>
      <c r="E14" s="191">
        <f t="shared" si="2"/>
        <v>0</v>
      </c>
      <c r="F14" s="191">
        <f t="shared" si="2"/>
        <v>0</v>
      </c>
      <c r="G14" s="191">
        <f t="shared" si="2"/>
        <v>0</v>
      </c>
      <c r="H14" s="191">
        <f t="shared" si="2"/>
        <v>0</v>
      </c>
      <c r="I14" s="191">
        <f t="shared" si="2"/>
        <v>0</v>
      </c>
      <c r="J14" s="191">
        <f t="shared" si="2"/>
        <v>0</v>
      </c>
      <c r="K14" s="191">
        <f t="shared" si="2"/>
        <v>0</v>
      </c>
      <c r="L14" s="191">
        <f t="shared" si="2"/>
        <v>0</v>
      </c>
      <c r="M14" s="191">
        <f t="shared" si="2"/>
        <v>0</v>
      </c>
      <c r="N14" s="191">
        <f t="shared" si="2"/>
        <v>0</v>
      </c>
      <c r="O14" s="191">
        <f t="shared" si="2"/>
        <v>0</v>
      </c>
      <c r="P14" s="191">
        <f t="shared" si="2"/>
        <v>0</v>
      </c>
      <c r="Q14" s="191">
        <f t="shared" si="2"/>
        <v>0</v>
      </c>
      <c r="R14" s="191">
        <f t="shared" si="2"/>
        <v>0</v>
      </c>
      <c r="S14" s="191">
        <f t="shared" si="2"/>
        <v>0</v>
      </c>
      <c r="T14" s="191">
        <f t="shared" si="2"/>
        <v>0</v>
      </c>
      <c r="U14" s="191">
        <f t="shared" si="2"/>
        <v>0</v>
      </c>
      <c r="V14" s="191">
        <f t="shared" si="2"/>
        <v>0</v>
      </c>
      <c r="W14" s="191">
        <f t="shared" si="2"/>
        <v>0</v>
      </c>
      <c r="X14" s="191">
        <f t="shared" si="2"/>
        <v>0</v>
      </c>
      <c r="Y14" s="191">
        <f t="shared" si="2"/>
        <v>0</v>
      </c>
      <c r="Z14" s="185"/>
      <c r="AA14" s="185"/>
      <c r="AB14" s="185"/>
      <c r="AC14" s="185"/>
    </row>
    <row r="15" spans="1:29" s="197" customFormat="1" ht="18" customHeight="1">
      <c r="A15" s="190" t="s">
        <v>42</v>
      </c>
      <c r="B15" s="196">
        <f t="shared" ref="B15:Y15" si="3">1/((1+$D$20)^B10)</f>
        <v>1</v>
      </c>
      <c r="C15" s="196">
        <f t="shared" si="3"/>
        <v>0.92592592592592582</v>
      </c>
      <c r="D15" s="196">
        <f t="shared" si="3"/>
        <v>0.85733882030178321</v>
      </c>
      <c r="E15" s="196">
        <f t="shared" si="3"/>
        <v>0.79383224102016958</v>
      </c>
      <c r="F15" s="196">
        <f t="shared" si="3"/>
        <v>0.73502985279645328</v>
      </c>
      <c r="G15" s="196">
        <f t="shared" si="3"/>
        <v>0.68058319703375303</v>
      </c>
      <c r="H15" s="196">
        <f t="shared" si="3"/>
        <v>0.63016962688310452</v>
      </c>
      <c r="I15" s="196">
        <f t="shared" si="3"/>
        <v>0.58349039526213387</v>
      </c>
      <c r="J15" s="196">
        <f t="shared" si="3"/>
        <v>0.54026888450197574</v>
      </c>
      <c r="K15" s="196">
        <f t="shared" si="3"/>
        <v>0.50024896713145905</v>
      </c>
      <c r="L15" s="196">
        <f t="shared" si="3"/>
        <v>0.46319348808468425</v>
      </c>
      <c r="M15" s="196">
        <f t="shared" si="3"/>
        <v>0.42888285933767062</v>
      </c>
      <c r="N15" s="196">
        <f t="shared" si="3"/>
        <v>0.39711375864599124</v>
      </c>
      <c r="O15" s="196">
        <f t="shared" si="3"/>
        <v>0.36769792467221413</v>
      </c>
      <c r="P15" s="196">
        <f t="shared" si="3"/>
        <v>0.34046104136316119</v>
      </c>
      <c r="Q15" s="196">
        <f t="shared" si="3"/>
        <v>0.31524170496588994</v>
      </c>
      <c r="R15" s="196">
        <f t="shared" si="3"/>
        <v>0.29189046756100923</v>
      </c>
      <c r="S15" s="196">
        <f t="shared" si="3"/>
        <v>0.27026895144537894</v>
      </c>
      <c r="T15" s="196">
        <f t="shared" si="3"/>
        <v>0.25024902911609154</v>
      </c>
      <c r="U15" s="196">
        <f t="shared" si="3"/>
        <v>0.23171206399638106</v>
      </c>
      <c r="V15" s="196">
        <f t="shared" si="3"/>
        <v>0.21454820740405653</v>
      </c>
      <c r="W15" s="196">
        <f t="shared" si="3"/>
        <v>0.19865574759634863</v>
      </c>
      <c r="X15" s="196">
        <f t="shared" si="3"/>
        <v>0.18394050703365611</v>
      </c>
      <c r="Y15" s="196">
        <f t="shared" si="3"/>
        <v>0.17031528429042234</v>
      </c>
    </row>
    <row r="16" spans="1:29" s="195" customFormat="1" ht="14.25" customHeight="1" thickBot="1">
      <c r="A16" s="198" t="s">
        <v>41</v>
      </c>
      <c r="B16" s="199">
        <f t="shared" ref="B16:Y16" si="4">+B14*B15</f>
        <v>0</v>
      </c>
      <c r="C16" s="199">
        <f t="shared" si="4"/>
        <v>0</v>
      </c>
      <c r="D16" s="199">
        <f t="shared" si="4"/>
        <v>0</v>
      </c>
      <c r="E16" s="199">
        <f t="shared" si="4"/>
        <v>0</v>
      </c>
      <c r="F16" s="199">
        <f t="shared" si="4"/>
        <v>0</v>
      </c>
      <c r="G16" s="199">
        <f t="shared" si="4"/>
        <v>0</v>
      </c>
      <c r="H16" s="199">
        <f t="shared" si="4"/>
        <v>0</v>
      </c>
      <c r="I16" s="199">
        <f t="shared" si="4"/>
        <v>0</v>
      </c>
      <c r="J16" s="199">
        <f t="shared" si="4"/>
        <v>0</v>
      </c>
      <c r="K16" s="199">
        <f t="shared" si="4"/>
        <v>0</v>
      </c>
      <c r="L16" s="199">
        <f t="shared" si="4"/>
        <v>0</v>
      </c>
      <c r="M16" s="199">
        <f t="shared" si="4"/>
        <v>0</v>
      </c>
      <c r="N16" s="199">
        <f t="shared" si="4"/>
        <v>0</v>
      </c>
      <c r="O16" s="199">
        <f t="shared" si="4"/>
        <v>0</v>
      </c>
      <c r="P16" s="199">
        <f t="shared" si="4"/>
        <v>0</v>
      </c>
      <c r="Q16" s="199">
        <f t="shared" si="4"/>
        <v>0</v>
      </c>
      <c r="R16" s="199">
        <f t="shared" si="4"/>
        <v>0</v>
      </c>
      <c r="S16" s="199">
        <f t="shared" si="4"/>
        <v>0</v>
      </c>
      <c r="T16" s="199">
        <f t="shared" si="4"/>
        <v>0</v>
      </c>
      <c r="U16" s="199">
        <f t="shared" si="4"/>
        <v>0</v>
      </c>
      <c r="V16" s="199">
        <f t="shared" si="4"/>
        <v>0</v>
      </c>
      <c r="W16" s="199">
        <f t="shared" si="4"/>
        <v>0</v>
      </c>
      <c r="X16" s="199">
        <f t="shared" si="4"/>
        <v>0</v>
      </c>
      <c r="Y16" s="199">
        <f t="shared" si="4"/>
        <v>0</v>
      </c>
    </row>
    <row r="17" spans="1:21" s="195" customFormat="1" ht="16.899999999999999" customHeight="1" thickTop="1" thickBot="1">
      <c r="A17" s="200"/>
      <c r="B17" s="200"/>
      <c r="C17" s="200"/>
      <c r="D17" s="200"/>
      <c r="E17" s="201"/>
      <c r="F17" s="201"/>
      <c r="G17" s="201"/>
      <c r="H17" s="201"/>
    </row>
    <row r="18" spans="1:21" ht="16.5" thickTop="1">
      <c r="A18" s="293" t="s">
        <v>48</v>
      </c>
      <c r="B18" s="294"/>
      <c r="C18" s="294"/>
      <c r="D18" s="295"/>
      <c r="F18" s="202"/>
    </row>
    <row r="19" spans="1:21">
      <c r="A19" s="203" t="s">
        <v>45</v>
      </c>
      <c r="B19" s="204">
        <f>B11*B15+C11*C15+D11*D15+E11*E15</f>
        <v>0</v>
      </c>
      <c r="C19" s="205"/>
      <c r="D19" s="206"/>
    </row>
    <row r="20" spans="1:21">
      <c r="A20" s="203" t="s">
        <v>40</v>
      </c>
      <c r="B20" s="207">
        <f>SUM(B16:Y16)</f>
        <v>0</v>
      </c>
      <c r="C20" s="205" t="s">
        <v>39</v>
      </c>
      <c r="D20" s="208">
        <v>0.08</v>
      </c>
      <c r="H20" s="209"/>
    </row>
    <row r="21" spans="1:21" s="183" customFormat="1" ht="16.5" thickBot="1">
      <c r="A21" s="210" t="s">
        <v>38</v>
      </c>
      <c r="B21" s="211">
        <f>+B19-B20</f>
        <v>0</v>
      </c>
      <c r="C21" s="212"/>
      <c r="D21" s="213"/>
    </row>
    <row r="22" spans="1:21" ht="16.5" thickTop="1" thickBot="1">
      <c r="A22" s="185"/>
      <c r="B22" s="202"/>
      <c r="F22" s="202"/>
    </row>
    <row r="23" spans="1:21" ht="16.5" thickTop="1">
      <c r="A23" s="293" t="s">
        <v>58</v>
      </c>
      <c r="B23" s="314"/>
      <c r="F23" s="202"/>
    </row>
    <row r="24" spans="1:21" ht="15.75">
      <c r="A24" s="300" t="s">
        <v>59</v>
      </c>
      <c r="B24" s="301"/>
      <c r="C24" s="302"/>
      <c r="D24" s="214">
        <f>SUM(B37:E37)</f>
        <v>0</v>
      </c>
      <c r="F24" s="202"/>
    </row>
    <row r="25" spans="1:21" ht="15.75">
      <c r="A25" s="300" t="s">
        <v>60</v>
      </c>
      <c r="B25" s="301"/>
      <c r="C25" s="302"/>
      <c r="D25" s="215"/>
      <c r="F25" s="315" t="s">
        <v>224</v>
      </c>
      <c r="G25" s="316"/>
      <c r="H25" s="316"/>
      <c r="I25" s="316"/>
      <c r="J25" s="316"/>
      <c r="K25" s="316"/>
      <c r="L25" s="316"/>
      <c r="M25" s="316"/>
      <c r="N25" s="316"/>
      <c r="O25" s="316"/>
      <c r="P25" s="316"/>
      <c r="Q25" s="316"/>
    </row>
    <row r="26" spans="1:21" ht="15.75">
      <c r="A26" s="300" t="s">
        <v>61</v>
      </c>
      <c r="B26" s="301"/>
      <c r="C26" s="302"/>
      <c r="D26" s="214">
        <f>D24*D25</f>
        <v>0</v>
      </c>
      <c r="E26" s="216" t="str">
        <f>IF(B21&lt;D26,"ACHTUNG","OKAY")</f>
        <v>OKAY</v>
      </c>
      <c r="F26" s="202"/>
    </row>
    <row r="27" spans="1:21" ht="15.75">
      <c r="A27" s="300" t="s">
        <v>62</v>
      </c>
      <c r="B27" s="301"/>
      <c r="C27" s="302"/>
      <c r="D27" s="217"/>
      <c r="F27" s="303" t="s">
        <v>225</v>
      </c>
      <c r="G27" s="304"/>
      <c r="H27" s="304"/>
      <c r="I27" s="304"/>
      <c r="J27" s="304"/>
      <c r="K27" s="304"/>
      <c r="L27" s="304"/>
      <c r="M27" s="304"/>
      <c r="N27" s="304"/>
      <c r="O27" s="304"/>
      <c r="P27" s="304"/>
      <c r="Q27" s="304"/>
    </row>
    <row r="28" spans="1:21" ht="15.75">
      <c r="A28" s="300" t="s">
        <v>63</v>
      </c>
      <c r="B28" s="301"/>
      <c r="C28" s="302"/>
      <c r="D28" s="214">
        <f>D24-D26-D27</f>
        <v>0</v>
      </c>
      <c r="F28" s="304"/>
      <c r="G28" s="304"/>
      <c r="H28" s="304"/>
      <c r="I28" s="304"/>
      <c r="J28" s="304"/>
      <c r="K28" s="304"/>
      <c r="L28" s="304"/>
      <c r="M28" s="304"/>
      <c r="N28" s="304"/>
      <c r="O28" s="304"/>
      <c r="P28" s="304"/>
      <c r="Q28" s="304"/>
    </row>
    <row r="29" spans="1:21" s="219" customFormat="1" ht="15.75">
      <c r="A29" s="300" t="s">
        <v>64</v>
      </c>
      <c r="B29" s="301"/>
      <c r="C29" s="302"/>
      <c r="D29" s="218" t="e">
        <f>D28/D24</f>
        <v>#DIV/0!</v>
      </c>
      <c r="E29" s="186"/>
      <c r="F29" s="186"/>
      <c r="G29" s="186"/>
      <c r="H29" s="186"/>
      <c r="I29" s="186"/>
      <c r="J29" s="186"/>
      <c r="K29" s="186"/>
      <c r="L29" s="186"/>
      <c r="M29" s="186"/>
      <c r="N29" s="186"/>
      <c r="O29" s="186"/>
      <c r="P29" s="186"/>
      <c r="Q29" s="186"/>
      <c r="R29" s="186"/>
      <c r="S29" s="186"/>
      <c r="T29" s="186"/>
      <c r="U29" s="186"/>
    </row>
    <row r="30" spans="1:21" s="219" customFormat="1" ht="12.75">
      <c r="A30" s="186"/>
      <c r="B30" s="186"/>
      <c r="C30" s="186"/>
      <c r="D30" s="186"/>
      <c r="E30" s="186"/>
      <c r="F30" s="186"/>
      <c r="G30" s="186"/>
      <c r="H30" s="186"/>
      <c r="I30" s="186"/>
      <c r="J30" s="186"/>
      <c r="K30" s="186"/>
      <c r="L30" s="186"/>
      <c r="M30" s="186"/>
      <c r="N30" s="186"/>
      <c r="O30" s="186"/>
      <c r="P30" s="186"/>
      <c r="Q30" s="186"/>
      <c r="R30" s="186"/>
      <c r="S30" s="186"/>
      <c r="T30" s="186"/>
      <c r="U30" s="186"/>
    </row>
    <row r="31" spans="1:21" s="219" customFormat="1" ht="12.75">
      <c r="A31" s="186"/>
      <c r="B31" s="186"/>
      <c r="C31" s="186"/>
      <c r="D31" s="186"/>
      <c r="E31" s="186"/>
      <c r="F31" s="186"/>
      <c r="G31" s="186"/>
      <c r="H31" s="186"/>
      <c r="I31" s="186"/>
      <c r="J31" s="186"/>
      <c r="K31" s="186"/>
      <c r="L31" s="186"/>
      <c r="M31" s="186"/>
      <c r="N31" s="186"/>
      <c r="O31" s="186"/>
      <c r="P31" s="186"/>
      <c r="Q31" s="186"/>
      <c r="R31" s="186"/>
      <c r="S31" s="186"/>
      <c r="T31" s="186"/>
      <c r="U31" s="186"/>
    </row>
    <row r="32" spans="1:21" s="219" customFormat="1" ht="12.75">
      <c r="A32" s="186"/>
      <c r="B32" s="186"/>
      <c r="C32" s="186"/>
      <c r="D32" s="186"/>
      <c r="E32" s="186"/>
      <c r="F32" s="186"/>
      <c r="G32" s="186"/>
      <c r="H32" s="186"/>
      <c r="I32" s="186"/>
      <c r="J32" s="186"/>
      <c r="K32" s="186"/>
      <c r="L32" s="186"/>
      <c r="M32" s="186"/>
      <c r="N32" s="186"/>
      <c r="O32" s="186"/>
      <c r="P32" s="186"/>
      <c r="Q32" s="186"/>
      <c r="R32" s="186"/>
      <c r="S32" s="186"/>
      <c r="T32" s="186"/>
      <c r="U32" s="186"/>
    </row>
    <row r="33" spans="1:29" ht="15.75" thickBot="1">
      <c r="A33" s="220"/>
      <c r="B33" s="221"/>
      <c r="C33" s="221"/>
      <c r="D33" s="221"/>
      <c r="E33" s="221"/>
      <c r="G33" s="222"/>
      <c r="J33" s="223"/>
    </row>
    <row r="34" spans="1:29" ht="16.149999999999999" customHeight="1" thickTop="1">
      <c r="A34" s="293" t="s">
        <v>49</v>
      </c>
      <c r="B34" s="294"/>
      <c r="C34" s="294"/>
      <c r="D34" s="294"/>
      <c r="E34" s="295"/>
      <c r="F34" s="202"/>
      <c r="J34" s="223"/>
    </row>
    <row r="35" spans="1:29" ht="15.75">
      <c r="A35" s="224" t="s">
        <v>54</v>
      </c>
      <c r="B35" s="225">
        <v>0</v>
      </c>
      <c r="C35" s="225">
        <v>1</v>
      </c>
      <c r="D35" s="225">
        <v>2</v>
      </c>
      <c r="E35" s="225">
        <v>3</v>
      </c>
      <c r="S35" s="183"/>
    </row>
    <row r="36" spans="1:29" ht="16.899999999999999" customHeight="1">
      <c r="A36" s="190" t="s">
        <v>55</v>
      </c>
      <c r="B36" s="214">
        <f>B37+B38</f>
        <v>0</v>
      </c>
      <c r="C36" s="214">
        <f t="shared" ref="C36:E36" si="5">C37+C38</f>
        <v>0</v>
      </c>
      <c r="D36" s="214">
        <f t="shared" si="5"/>
        <v>0</v>
      </c>
      <c r="E36" s="214">
        <f t="shared" si="5"/>
        <v>0</v>
      </c>
    </row>
    <row r="37" spans="1:29" ht="15.75">
      <c r="A37" s="226" t="s">
        <v>226</v>
      </c>
      <c r="B37" s="217"/>
      <c r="C37" s="217"/>
      <c r="D37" s="217"/>
      <c r="E37" s="217"/>
      <c r="F37" s="227" t="s">
        <v>227</v>
      </c>
      <c r="G37" s="227"/>
      <c r="H37" s="227"/>
      <c r="I37" s="227"/>
      <c r="J37" s="227"/>
      <c r="K37" s="227"/>
      <c r="L37" s="227"/>
      <c r="M37" s="227"/>
      <c r="N37" s="227"/>
      <c r="O37" s="227"/>
      <c r="P37" s="227"/>
      <c r="Q37" s="227"/>
    </row>
    <row r="38" spans="1:29" ht="15.75">
      <c r="A38" s="226" t="s">
        <v>228</v>
      </c>
      <c r="B38" s="214">
        <f>SUM(B39:B43)</f>
        <v>0</v>
      </c>
      <c r="C38" s="214">
        <f>SUM(C39:C43)</f>
        <v>0</v>
      </c>
      <c r="D38" s="214">
        <f>SUM(D39:D43)</f>
        <v>0</v>
      </c>
      <c r="E38" s="214">
        <f>SUM(E39:E43)</f>
        <v>0</v>
      </c>
    </row>
    <row r="39" spans="1:29" ht="15.75" customHeight="1">
      <c r="A39" s="228" t="s">
        <v>65</v>
      </c>
      <c r="B39" s="229"/>
      <c r="C39" s="229"/>
      <c r="D39" s="229"/>
      <c r="E39" s="229"/>
      <c r="F39" s="305" t="s">
        <v>66</v>
      </c>
      <c r="G39" s="306"/>
      <c r="H39" s="306"/>
      <c r="I39" s="306"/>
      <c r="J39" s="307"/>
      <c r="K39" s="307"/>
      <c r="L39" s="307"/>
      <c r="M39" s="307"/>
      <c r="N39" s="307"/>
      <c r="O39" s="307"/>
      <c r="P39" s="307"/>
      <c r="Q39" s="307"/>
    </row>
    <row r="40" spans="1:29">
      <c r="A40" s="228" t="s">
        <v>67</v>
      </c>
      <c r="B40" s="229"/>
      <c r="C40" s="229"/>
      <c r="D40" s="229"/>
      <c r="E40" s="229"/>
      <c r="F40" s="308"/>
      <c r="G40" s="306"/>
      <c r="H40" s="306"/>
      <c r="I40" s="306"/>
      <c r="J40" s="307"/>
      <c r="K40" s="307"/>
      <c r="L40" s="307"/>
      <c r="M40" s="307"/>
      <c r="N40" s="307"/>
      <c r="O40" s="307"/>
      <c r="P40" s="307"/>
      <c r="Q40" s="307"/>
    </row>
    <row r="41" spans="1:29">
      <c r="A41" s="230" t="s">
        <v>68</v>
      </c>
      <c r="B41" s="231"/>
      <c r="C41" s="231"/>
      <c r="D41" s="231"/>
      <c r="E41" s="231"/>
      <c r="F41" s="308"/>
      <c r="G41" s="306"/>
      <c r="H41" s="306"/>
      <c r="I41" s="306"/>
      <c r="J41" s="307"/>
      <c r="K41" s="307"/>
      <c r="L41" s="307"/>
      <c r="M41" s="307"/>
      <c r="N41" s="307"/>
      <c r="O41" s="307"/>
      <c r="P41" s="307"/>
      <c r="Q41" s="307"/>
    </row>
    <row r="42" spans="1:29">
      <c r="A42" s="230"/>
      <c r="B42" s="231"/>
      <c r="C42" s="231"/>
      <c r="D42" s="231"/>
      <c r="E42" s="231"/>
      <c r="F42" s="308"/>
      <c r="G42" s="306"/>
      <c r="H42" s="306"/>
      <c r="I42" s="306"/>
      <c r="J42" s="307"/>
      <c r="K42" s="307"/>
      <c r="L42" s="307"/>
      <c r="M42" s="307"/>
      <c r="N42" s="307"/>
      <c r="O42" s="307"/>
      <c r="P42" s="307"/>
      <c r="Q42" s="307"/>
    </row>
    <row r="43" spans="1:29" ht="15.75" thickBot="1">
      <c r="A43" s="232"/>
      <c r="B43" s="233"/>
      <c r="C43" s="233"/>
      <c r="D43" s="233"/>
      <c r="E43" s="233"/>
      <c r="F43" s="308"/>
      <c r="G43" s="306"/>
      <c r="H43" s="306"/>
      <c r="I43" s="306"/>
      <c r="J43" s="307"/>
      <c r="K43" s="307"/>
      <c r="L43" s="307"/>
      <c r="M43" s="307"/>
      <c r="N43" s="307"/>
      <c r="O43" s="307"/>
      <c r="P43" s="307"/>
      <c r="Q43" s="307"/>
    </row>
    <row r="44" spans="1:29" ht="16.5" thickTop="1" thickBot="1"/>
    <row r="45" spans="1:29" ht="16.5" thickTop="1">
      <c r="A45" s="293" t="s">
        <v>50</v>
      </c>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5"/>
    </row>
    <row r="46" spans="1:29" ht="17.25">
      <c r="A46" s="224" t="s">
        <v>229</v>
      </c>
      <c r="B46" s="225">
        <v>0</v>
      </c>
      <c r="C46" s="225">
        <v>1</v>
      </c>
      <c r="D46" s="225">
        <v>2</v>
      </c>
      <c r="E46" s="225">
        <v>3</v>
      </c>
      <c r="F46" s="225">
        <v>4</v>
      </c>
      <c r="G46" s="225">
        <v>5</v>
      </c>
      <c r="H46" s="225">
        <v>6</v>
      </c>
      <c r="I46" s="225">
        <v>7</v>
      </c>
      <c r="J46" s="225">
        <v>8</v>
      </c>
      <c r="K46" s="225">
        <v>9</v>
      </c>
      <c r="L46" s="225">
        <v>10</v>
      </c>
      <c r="M46" s="225">
        <v>11</v>
      </c>
      <c r="N46" s="225">
        <v>12</v>
      </c>
      <c r="O46" s="225">
        <v>13</v>
      </c>
      <c r="P46" s="225">
        <v>14</v>
      </c>
      <c r="Q46" s="225">
        <v>15</v>
      </c>
      <c r="R46" s="225">
        <v>16</v>
      </c>
      <c r="S46" s="225">
        <v>17</v>
      </c>
      <c r="T46" s="225">
        <v>18</v>
      </c>
      <c r="U46" s="225">
        <v>19</v>
      </c>
      <c r="V46" s="225">
        <v>20</v>
      </c>
      <c r="W46" s="225">
        <v>21</v>
      </c>
      <c r="X46" s="225">
        <v>22</v>
      </c>
      <c r="Y46" s="225">
        <v>23</v>
      </c>
    </row>
    <row r="47" spans="1:29" ht="15.75" customHeight="1">
      <c r="A47" s="228" t="s">
        <v>69</v>
      </c>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96" t="s">
        <v>70</v>
      </c>
      <c r="AA47" s="297"/>
      <c r="AB47" s="297"/>
      <c r="AC47" s="297"/>
    </row>
    <row r="48" spans="1:29">
      <c r="A48" s="228" t="s">
        <v>71</v>
      </c>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98"/>
      <c r="AA48" s="297"/>
      <c r="AB48" s="297"/>
      <c r="AC48" s="297"/>
    </row>
    <row r="49" spans="1:29">
      <c r="A49" s="230" t="s">
        <v>72</v>
      </c>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98"/>
      <c r="AA49" s="297"/>
      <c r="AB49" s="297"/>
      <c r="AC49" s="297"/>
    </row>
    <row r="50" spans="1:29">
      <c r="A50" s="230" t="s">
        <v>73</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98"/>
      <c r="AA50" s="297"/>
      <c r="AB50" s="297"/>
      <c r="AC50" s="297"/>
    </row>
    <row r="51" spans="1:29">
      <c r="A51" s="230"/>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98"/>
      <c r="AA51" s="297"/>
      <c r="AB51" s="297"/>
      <c r="AC51" s="297"/>
    </row>
    <row r="52" spans="1:29">
      <c r="A52" s="230"/>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98"/>
      <c r="AA52" s="297"/>
      <c r="AB52" s="297"/>
      <c r="AC52" s="297"/>
    </row>
    <row r="53" spans="1:29">
      <c r="A53" s="230"/>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98"/>
      <c r="AA53" s="297"/>
      <c r="AB53" s="297"/>
      <c r="AC53" s="297"/>
    </row>
    <row r="54" spans="1:29">
      <c r="A54" s="230"/>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98"/>
      <c r="AA54" s="297"/>
      <c r="AB54" s="297"/>
      <c r="AC54" s="297"/>
    </row>
    <row r="55" spans="1:29">
      <c r="A55" s="230"/>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98"/>
      <c r="AA55" s="297"/>
      <c r="AB55" s="297"/>
      <c r="AC55" s="297"/>
    </row>
    <row r="56" spans="1:29">
      <c r="A56" s="230"/>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98"/>
      <c r="AA56" s="297"/>
      <c r="AB56" s="297"/>
      <c r="AC56" s="297"/>
    </row>
    <row r="57" spans="1:29">
      <c r="A57" s="230"/>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98"/>
      <c r="AA57" s="297"/>
      <c r="AB57" s="297"/>
      <c r="AC57" s="297"/>
    </row>
    <row r="58" spans="1:29">
      <c r="A58" s="230"/>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98"/>
      <c r="AA58" s="297"/>
      <c r="AB58" s="297"/>
      <c r="AC58" s="297"/>
    </row>
    <row r="59" spans="1:29">
      <c r="A59" s="230"/>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98"/>
      <c r="AA59" s="297"/>
      <c r="AB59" s="297"/>
      <c r="AC59" s="297"/>
    </row>
    <row r="60" spans="1:29" ht="16.5" customHeight="1">
      <c r="A60" s="230"/>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98"/>
      <c r="AA60" s="297"/>
      <c r="AB60" s="297"/>
      <c r="AC60" s="297"/>
    </row>
    <row r="61" spans="1:29" ht="16.5" customHeight="1">
      <c r="A61" s="230"/>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98"/>
      <c r="AA61" s="297"/>
      <c r="AB61" s="297"/>
      <c r="AC61" s="297"/>
    </row>
    <row r="62" spans="1:29" ht="16.5" customHeight="1">
      <c r="A62" s="230"/>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98"/>
      <c r="AA62" s="297"/>
      <c r="AB62" s="297"/>
      <c r="AC62" s="297"/>
    </row>
    <row r="63" spans="1:29" ht="16.5" customHeight="1">
      <c r="A63" s="230"/>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98"/>
      <c r="AA63" s="297"/>
      <c r="AB63" s="297"/>
      <c r="AC63" s="297"/>
    </row>
    <row r="64" spans="1:29" ht="16.5" customHeight="1">
      <c r="A64" s="230"/>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98"/>
      <c r="AA64" s="297"/>
      <c r="AB64" s="297"/>
      <c r="AC64" s="297"/>
    </row>
    <row r="65" spans="1:29">
      <c r="A65" s="230"/>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98"/>
      <c r="AA65" s="297"/>
      <c r="AB65" s="297"/>
      <c r="AC65" s="297"/>
    </row>
    <row r="66" spans="1:29" ht="23.25" customHeight="1" thickBot="1">
      <c r="A66" s="234" t="s">
        <v>74</v>
      </c>
      <c r="B66" s="235">
        <f>SUM(B47:B65)</f>
        <v>0</v>
      </c>
      <c r="C66" s="235">
        <f t="shared" ref="C66:Y66" si="6">SUM(C47:C65)</f>
        <v>0</v>
      </c>
      <c r="D66" s="235">
        <f t="shared" si="6"/>
        <v>0</v>
      </c>
      <c r="E66" s="235">
        <f t="shared" si="6"/>
        <v>0</v>
      </c>
      <c r="F66" s="235">
        <f t="shared" si="6"/>
        <v>0</v>
      </c>
      <c r="G66" s="235">
        <f t="shared" si="6"/>
        <v>0</v>
      </c>
      <c r="H66" s="235">
        <f t="shared" si="6"/>
        <v>0</v>
      </c>
      <c r="I66" s="235">
        <f t="shared" si="6"/>
        <v>0</v>
      </c>
      <c r="J66" s="235">
        <f t="shared" si="6"/>
        <v>0</v>
      </c>
      <c r="K66" s="235">
        <f t="shared" si="6"/>
        <v>0</v>
      </c>
      <c r="L66" s="235">
        <f t="shared" si="6"/>
        <v>0</v>
      </c>
      <c r="M66" s="235">
        <f t="shared" si="6"/>
        <v>0</v>
      </c>
      <c r="N66" s="235">
        <f t="shared" si="6"/>
        <v>0</v>
      </c>
      <c r="O66" s="235">
        <f t="shared" si="6"/>
        <v>0</v>
      </c>
      <c r="P66" s="235">
        <f t="shared" si="6"/>
        <v>0</v>
      </c>
      <c r="Q66" s="235">
        <f t="shared" si="6"/>
        <v>0</v>
      </c>
      <c r="R66" s="235">
        <f t="shared" si="6"/>
        <v>0</v>
      </c>
      <c r="S66" s="235">
        <f t="shared" si="6"/>
        <v>0</v>
      </c>
      <c r="T66" s="235">
        <f t="shared" si="6"/>
        <v>0</v>
      </c>
      <c r="U66" s="235">
        <f t="shared" si="6"/>
        <v>0</v>
      </c>
      <c r="V66" s="235">
        <f t="shared" si="6"/>
        <v>0</v>
      </c>
      <c r="W66" s="235">
        <f t="shared" si="6"/>
        <v>0</v>
      </c>
      <c r="X66" s="235">
        <f t="shared" si="6"/>
        <v>0</v>
      </c>
      <c r="Y66" s="235">
        <f t="shared" si="6"/>
        <v>0</v>
      </c>
      <c r="Z66" s="298"/>
      <c r="AA66" s="297"/>
      <c r="AB66" s="297"/>
      <c r="AC66" s="297"/>
    </row>
    <row r="67" spans="1:29" ht="16.5" thickTop="1" thickBot="1">
      <c r="A67" s="185"/>
    </row>
    <row r="68" spans="1:29" ht="16.5" thickTop="1">
      <c r="A68" s="293" t="s">
        <v>75</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5"/>
    </row>
    <row r="69" spans="1:29" ht="17.25">
      <c r="A69" s="224" t="s">
        <v>229</v>
      </c>
      <c r="B69" s="225">
        <v>0</v>
      </c>
      <c r="C69" s="225">
        <v>1</v>
      </c>
      <c r="D69" s="225">
        <v>2</v>
      </c>
      <c r="E69" s="225">
        <v>3</v>
      </c>
      <c r="F69" s="225">
        <v>4</v>
      </c>
      <c r="G69" s="225">
        <v>5</v>
      </c>
      <c r="H69" s="225">
        <v>6</v>
      </c>
      <c r="I69" s="225">
        <v>7</v>
      </c>
      <c r="J69" s="225">
        <v>8</v>
      </c>
      <c r="K69" s="225">
        <v>9</v>
      </c>
      <c r="L69" s="225">
        <v>10</v>
      </c>
      <c r="M69" s="225">
        <v>11</v>
      </c>
      <c r="N69" s="225">
        <v>12</v>
      </c>
      <c r="O69" s="225">
        <v>13</v>
      </c>
      <c r="P69" s="225">
        <v>14</v>
      </c>
      <c r="Q69" s="225">
        <v>15</v>
      </c>
      <c r="R69" s="225">
        <v>16</v>
      </c>
      <c r="S69" s="225">
        <v>17</v>
      </c>
      <c r="T69" s="225">
        <v>18</v>
      </c>
      <c r="U69" s="225">
        <v>19</v>
      </c>
      <c r="V69" s="225">
        <v>20</v>
      </c>
      <c r="W69" s="225">
        <v>21</v>
      </c>
      <c r="X69" s="225">
        <v>22</v>
      </c>
      <c r="Y69" s="225">
        <v>23</v>
      </c>
    </row>
    <row r="70" spans="1:29" ht="15.75" customHeight="1">
      <c r="A70" s="228" t="s">
        <v>76</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96" t="s">
        <v>77</v>
      </c>
      <c r="AA70" s="299"/>
      <c r="AB70" s="299"/>
      <c r="AC70" s="299"/>
    </row>
    <row r="71" spans="1:29">
      <c r="A71" s="228" t="s">
        <v>78</v>
      </c>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96"/>
      <c r="AA71" s="299"/>
      <c r="AB71" s="299"/>
      <c r="AC71" s="299"/>
    </row>
    <row r="72" spans="1:29">
      <c r="A72" s="230"/>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96"/>
      <c r="AA72" s="299"/>
      <c r="AB72" s="299"/>
      <c r="AC72" s="299"/>
    </row>
    <row r="73" spans="1:29">
      <c r="A73" s="230"/>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96"/>
      <c r="AA73" s="299"/>
      <c r="AB73" s="299"/>
      <c r="AC73" s="299"/>
    </row>
    <row r="74" spans="1:29">
      <c r="A74" s="230"/>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96"/>
      <c r="AA74" s="299"/>
      <c r="AB74" s="299"/>
      <c r="AC74" s="299"/>
    </row>
    <row r="75" spans="1:29">
      <c r="A75" s="230"/>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96"/>
      <c r="AA75" s="299"/>
      <c r="AB75" s="299"/>
      <c r="AC75" s="299"/>
    </row>
    <row r="76" spans="1:29">
      <c r="A76" s="230"/>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96"/>
      <c r="AA76" s="299"/>
      <c r="AB76" s="299"/>
      <c r="AC76" s="299"/>
    </row>
    <row r="77" spans="1:29">
      <c r="A77" s="230"/>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96"/>
      <c r="AA77" s="299"/>
      <c r="AB77" s="299"/>
      <c r="AC77" s="299"/>
    </row>
    <row r="78" spans="1:29">
      <c r="A78" s="230"/>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96"/>
      <c r="AA78" s="299"/>
      <c r="AB78" s="299"/>
      <c r="AC78" s="299"/>
    </row>
    <row r="79" spans="1:29">
      <c r="A79" s="230"/>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96"/>
      <c r="AA79" s="299"/>
      <c r="AB79" s="299"/>
      <c r="AC79" s="299"/>
    </row>
    <row r="80" spans="1:29">
      <c r="A80" s="230"/>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96"/>
      <c r="AA80" s="299"/>
      <c r="AB80" s="299"/>
      <c r="AC80" s="299"/>
    </row>
    <row r="81" spans="1:29">
      <c r="A81" s="230"/>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96"/>
      <c r="AA81" s="299"/>
      <c r="AB81" s="299"/>
      <c r="AC81" s="299"/>
    </row>
    <row r="82" spans="1:29">
      <c r="A82" s="230"/>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96"/>
      <c r="AA82" s="299"/>
      <c r="AB82" s="299"/>
      <c r="AC82" s="299"/>
    </row>
    <row r="83" spans="1:29">
      <c r="A83" s="230"/>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96"/>
      <c r="AA83" s="299"/>
      <c r="AB83" s="299"/>
      <c r="AC83" s="299"/>
    </row>
    <row r="84" spans="1:29" ht="30.75" customHeight="1" thickBot="1">
      <c r="A84" s="234" t="s">
        <v>79</v>
      </c>
      <c r="B84" s="235">
        <f>SUM(B70:B83)</f>
        <v>0</v>
      </c>
      <c r="C84" s="235">
        <f t="shared" ref="C84:Y84" si="7">SUM(C70:C83)</f>
        <v>0</v>
      </c>
      <c r="D84" s="235">
        <f t="shared" si="7"/>
        <v>0</v>
      </c>
      <c r="E84" s="235">
        <f t="shared" si="7"/>
        <v>0</v>
      </c>
      <c r="F84" s="235">
        <f t="shared" si="7"/>
        <v>0</v>
      </c>
      <c r="G84" s="235">
        <f t="shared" si="7"/>
        <v>0</v>
      </c>
      <c r="H84" s="235">
        <f t="shared" si="7"/>
        <v>0</v>
      </c>
      <c r="I84" s="235">
        <f t="shared" si="7"/>
        <v>0</v>
      </c>
      <c r="J84" s="235">
        <f t="shared" si="7"/>
        <v>0</v>
      </c>
      <c r="K84" s="235">
        <f t="shared" si="7"/>
        <v>0</v>
      </c>
      <c r="L84" s="235">
        <f t="shared" si="7"/>
        <v>0</v>
      </c>
      <c r="M84" s="235">
        <f t="shared" si="7"/>
        <v>0</v>
      </c>
      <c r="N84" s="235">
        <f t="shared" si="7"/>
        <v>0</v>
      </c>
      <c r="O84" s="235">
        <f t="shared" si="7"/>
        <v>0</v>
      </c>
      <c r="P84" s="235">
        <f t="shared" si="7"/>
        <v>0</v>
      </c>
      <c r="Q84" s="235">
        <f t="shared" si="7"/>
        <v>0</v>
      </c>
      <c r="R84" s="235">
        <f t="shared" si="7"/>
        <v>0</v>
      </c>
      <c r="S84" s="235">
        <f t="shared" si="7"/>
        <v>0</v>
      </c>
      <c r="T84" s="235">
        <f t="shared" si="7"/>
        <v>0</v>
      </c>
      <c r="U84" s="235">
        <f t="shared" si="7"/>
        <v>0</v>
      </c>
      <c r="V84" s="235">
        <f t="shared" si="7"/>
        <v>0</v>
      </c>
      <c r="W84" s="235">
        <f t="shared" si="7"/>
        <v>0</v>
      </c>
      <c r="X84" s="235">
        <f t="shared" si="7"/>
        <v>0</v>
      </c>
      <c r="Y84" s="235">
        <f t="shared" si="7"/>
        <v>0</v>
      </c>
      <c r="Z84" s="296"/>
      <c r="AA84" s="299"/>
      <c r="AB84" s="299"/>
      <c r="AC84" s="299"/>
    </row>
    <row r="85" spans="1:29" ht="15.75" thickTop="1">
      <c r="A85" s="185"/>
    </row>
    <row r="86" spans="1:29" ht="15.75">
      <c r="A86" s="138" t="s">
        <v>107</v>
      </c>
      <c r="B86" s="227"/>
    </row>
    <row r="87" spans="1:29" ht="15.75">
      <c r="A87" s="137"/>
    </row>
    <row r="88" spans="1:29" ht="15.75">
      <c r="A88" s="26"/>
    </row>
    <row r="89" spans="1:29" ht="15.75">
      <c r="A89" s="26"/>
    </row>
    <row r="90" spans="1:29" ht="15.75">
      <c r="A90" s="138" t="s">
        <v>108</v>
      </c>
      <c r="B90" s="138"/>
    </row>
    <row r="91" spans="1:29" ht="15.75">
      <c r="A91" s="26"/>
    </row>
    <row r="92" spans="1:29" ht="15.75">
      <c r="A92" s="26"/>
    </row>
    <row r="93" spans="1:29" ht="15.75">
      <c r="A93" s="26"/>
    </row>
    <row r="94" spans="1:29" ht="15.75">
      <c r="A94" s="138" t="s">
        <v>80</v>
      </c>
      <c r="B94" s="138"/>
    </row>
    <row r="95" spans="1:29">
      <c r="A95" s="185"/>
    </row>
    <row r="96" spans="1:29">
      <c r="A96" s="185"/>
    </row>
    <row r="97" spans="1:1">
      <c r="A97" s="185"/>
    </row>
    <row r="98" spans="1:1">
      <c r="A98" s="185"/>
    </row>
    <row r="99" spans="1:1">
      <c r="A99" s="185"/>
    </row>
    <row r="100" spans="1:1">
      <c r="A100" s="185"/>
    </row>
    <row r="101" spans="1:1">
      <c r="A101" s="185"/>
    </row>
    <row r="102" spans="1:1">
      <c r="A102" s="185"/>
    </row>
    <row r="103" spans="1:1">
      <c r="A103" s="185"/>
    </row>
    <row r="104" spans="1:1">
      <c r="A104" s="185"/>
    </row>
    <row r="105" spans="1:1">
      <c r="A105" s="185"/>
    </row>
    <row r="106" spans="1:1">
      <c r="A106" s="185"/>
    </row>
    <row r="107" spans="1:1">
      <c r="A107" s="185"/>
    </row>
    <row r="108" spans="1:1">
      <c r="A108" s="185"/>
    </row>
    <row r="109" spans="1:1">
      <c r="A109" s="185"/>
    </row>
    <row r="110" spans="1:1">
      <c r="A110" s="185"/>
    </row>
    <row r="111" spans="1:1">
      <c r="A111" s="185"/>
    </row>
    <row r="112" spans="1:1">
      <c r="A112" s="185"/>
    </row>
    <row r="113" spans="1:1">
      <c r="A113" s="185"/>
    </row>
    <row r="114" spans="1:1">
      <c r="A114" s="185"/>
    </row>
    <row r="115" spans="1:1">
      <c r="A115" s="185"/>
    </row>
    <row r="116" spans="1:1">
      <c r="A116" s="185"/>
    </row>
    <row r="117" spans="1:1">
      <c r="A117" s="185"/>
    </row>
    <row r="118" spans="1:1">
      <c r="A118" s="185"/>
    </row>
    <row r="119" spans="1:1">
      <c r="A119" s="185"/>
    </row>
    <row r="120" spans="1:1">
      <c r="A120" s="185"/>
    </row>
    <row r="121" spans="1:1">
      <c r="A121" s="185"/>
    </row>
    <row r="122" spans="1:1">
      <c r="A122" s="185"/>
    </row>
    <row r="123" spans="1:1">
      <c r="A123" s="185"/>
    </row>
    <row r="124" spans="1:1">
      <c r="A124" s="185"/>
    </row>
    <row r="125" spans="1:1">
      <c r="A125" s="185"/>
    </row>
    <row r="126" spans="1:1">
      <c r="A126" s="185"/>
    </row>
    <row r="127" spans="1:1">
      <c r="A127" s="185"/>
    </row>
    <row r="128" spans="1:1">
      <c r="A128" s="185"/>
    </row>
    <row r="129" spans="1:1">
      <c r="A129" s="185"/>
    </row>
    <row r="130" spans="1:1">
      <c r="A130" s="185"/>
    </row>
    <row r="131" spans="1:1">
      <c r="A131" s="185"/>
    </row>
    <row r="132" spans="1:1">
      <c r="A132" s="185"/>
    </row>
    <row r="133" spans="1:1">
      <c r="A133" s="185"/>
    </row>
    <row r="134" spans="1:1">
      <c r="A134" s="185"/>
    </row>
    <row r="135" spans="1:1">
      <c r="A135" s="185"/>
    </row>
    <row r="136" spans="1:1">
      <c r="A136" s="185"/>
    </row>
    <row r="137" spans="1:1">
      <c r="A137" s="185"/>
    </row>
    <row r="138" spans="1:1">
      <c r="A138" s="185"/>
    </row>
    <row r="139" spans="1:1">
      <c r="A139" s="185"/>
    </row>
    <row r="140" spans="1:1">
      <c r="A140" s="185"/>
    </row>
    <row r="141" spans="1:1">
      <c r="A141" s="185"/>
    </row>
    <row r="142" spans="1:1">
      <c r="A142" s="185"/>
    </row>
    <row r="143" spans="1:1">
      <c r="A143" s="185"/>
    </row>
    <row r="144" spans="1:1">
      <c r="A144" s="185"/>
    </row>
    <row r="145" spans="1:1">
      <c r="A145" s="185"/>
    </row>
    <row r="146" spans="1:1">
      <c r="A146" s="185"/>
    </row>
    <row r="147" spans="1:1">
      <c r="A147" s="185"/>
    </row>
    <row r="148" spans="1:1">
      <c r="A148" s="185"/>
    </row>
    <row r="149" spans="1:1">
      <c r="A149" s="185"/>
    </row>
    <row r="150" spans="1:1">
      <c r="A150" s="185"/>
    </row>
    <row r="151" spans="1:1">
      <c r="A151" s="185"/>
    </row>
    <row r="152" spans="1:1">
      <c r="A152" s="185"/>
    </row>
    <row r="153" spans="1:1">
      <c r="A153" s="185"/>
    </row>
    <row r="154" spans="1:1">
      <c r="A154" s="185"/>
    </row>
    <row r="155" spans="1:1">
      <c r="A155" s="185"/>
    </row>
    <row r="156" spans="1:1">
      <c r="A156" s="185"/>
    </row>
    <row r="157" spans="1:1">
      <c r="A157" s="185"/>
    </row>
    <row r="158" spans="1:1">
      <c r="A158" s="185"/>
    </row>
    <row r="159" spans="1:1">
      <c r="A159" s="185"/>
    </row>
    <row r="160" spans="1:1">
      <c r="A160" s="185"/>
    </row>
    <row r="161" spans="1:1">
      <c r="A161" s="185"/>
    </row>
    <row r="162" spans="1:1">
      <c r="A162" s="185"/>
    </row>
    <row r="163" spans="1:1">
      <c r="A163" s="185"/>
    </row>
    <row r="164" spans="1:1">
      <c r="A164" s="185"/>
    </row>
    <row r="165" spans="1:1">
      <c r="A165" s="185"/>
    </row>
    <row r="166" spans="1:1">
      <c r="A166" s="185"/>
    </row>
    <row r="167" spans="1:1">
      <c r="A167" s="185"/>
    </row>
    <row r="168" spans="1:1">
      <c r="A168" s="185"/>
    </row>
    <row r="169" spans="1:1">
      <c r="A169" s="185"/>
    </row>
    <row r="170" spans="1:1">
      <c r="A170" s="185"/>
    </row>
    <row r="171" spans="1:1">
      <c r="A171" s="185"/>
    </row>
    <row r="172" spans="1:1">
      <c r="A172" s="185"/>
    </row>
    <row r="173" spans="1:1">
      <c r="A173" s="185"/>
    </row>
    <row r="174" spans="1:1">
      <c r="A174" s="185"/>
    </row>
    <row r="175" spans="1:1">
      <c r="A175" s="185"/>
    </row>
    <row r="176" spans="1:1">
      <c r="A176" s="185"/>
    </row>
    <row r="177" spans="1:1">
      <c r="A177" s="185"/>
    </row>
    <row r="178" spans="1:1">
      <c r="A178" s="185"/>
    </row>
    <row r="179" spans="1:1">
      <c r="A179" s="185"/>
    </row>
    <row r="180" spans="1:1">
      <c r="A180" s="185"/>
    </row>
    <row r="181" spans="1:1">
      <c r="A181" s="185"/>
    </row>
    <row r="182" spans="1:1">
      <c r="A182" s="185"/>
    </row>
    <row r="183" spans="1:1">
      <c r="A183" s="185"/>
    </row>
    <row r="184" spans="1:1">
      <c r="A184" s="185"/>
    </row>
    <row r="185" spans="1:1">
      <c r="A185" s="185"/>
    </row>
    <row r="186" spans="1:1">
      <c r="A186" s="185"/>
    </row>
    <row r="187" spans="1:1">
      <c r="A187" s="185"/>
    </row>
    <row r="188" spans="1:1">
      <c r="A188" s="185"/>
    </row>
    <row r="189" spans="1:1">
      <c r="A189" s="185"/>
    </row>
    <row r="190" spans="1:1">
      <c r="A190" s="185"/>
    </row>
    <row r="191" spans="1:1">
      <c r="A191" s="185"/>
    </row>
    <row r="192" spans="1:1">
      <c r="A192" s="185"/>
    </row>
    <row r="193" spans="1:1">
      <c r="A193" s="185"/>
    </row>
    <row r="194" spans="1:1">
      <c r="A194" s="185"/>
    </row>
    <row r="195" spans="1:1">
      <c r="A195" s="185"/>
    </row>
    <row r="196" spans="1:1">
      <c r="A196" s="185"/>
    </row>
    <row r="197" spans="1:1">
      <c r="A197" s="185"/>
    </row>
    <row r="198" spans="1:1">
      <c r="A198" s="185"/>
    </row>
    <row r="199" spans="1:1">
      <c r="A199" s="185"/>
    </row>
    <row r="200" spans="1:1">
      <c r="A200" s="185"/>
    </row>
    <row r="201" spans="1:1">
      <c r="A201" s="185"/>
    </row>
    <row r="202" spans="1:1">
      <c r="A202" s="185"/>
    </row>
    <row r="203" spans="1:1">
      <c r="A203" s="185"/>
    </row>
    <row r="204" spans="1:1">
      <c r="A204" s="185"/>
    </row>
    <row r="205" spans="1:1">
      <c r="A205" s="185"/>
    </row>
    <row r="206" spans="1:1">
      <c r="A206" s="185"/>
    </row>
    <row r="207" spans="1:1">
      <c r="A207" s="185"/>
    </row>
    <row r="208" spans="1:1">
      <c r="A208" s="185"/>
    </row>
    <row r="209" spans="1:1">
      <c r="A209" s="185"/>
    </row>
    <row r="210" spans="1:1">
      <c r="A210" s="185"/>
    </row>
    <row r="211" spans="1:1">
      <c r="A211" s="185"/>
    </row>
    <row r="212" spans="1:1">
      <c r="A212" s="185"/>
    </row>
    <row r="213" spans="1:1">
      <c r="A213" s="185"/>
    </row>
    <row r="214" spans="1:1">
      <c r="A214" s="185"/>
    </row>
    <row r="215" spans="1:1">
      <c r="A215" s="185"/>
    </row>
    <row r="216" spans="1:1">
      <c r="A216" s="185"/>
    </row>
    <row r="217" spans="1:1">
      <c r="A217" s="185"/>
    </row>
    <row r="218" spans="1:1">
      <c r="A218" s="185"/>
    </row>
    <row r="219" spans="1:1">
      <c r="A219" s="185"/>
    </row>
    <row r="220" spans="1:1">
      <c r="A220" s="185"/>
    </row>
    <row r="221" spans="1:1">
      <c r="A221" s="185"/>
    </row>
    <row r="222" spans="1:1">
      <c r="A222" s="185"/>
    </row>
    <row r="223" spans="1:1">
      <c r="A223" s="185"/>
    </row>
    <row r="224" spans="1:1">
      <c r="A224" s="185"/>
    </row>
    <row r="225" spans="1:1">
      <c r="A225" s="185"/>
    </row>
    <row r="226" spans="1:1">
      <c r="A226" s="185"/>
    </row>
    <row r="227" spans="1:1">
      <c r="A227" s="185"/>
    </row>
    <row r="228" spans="1:1">
      <c r="A228" s="185"/>
    </row>
    <row r="229" spans="1:1">
      <c r="A229" s="185"/>
    </row>
    <row r="230" spans="1:1">
      <c r="A230" s="185"/>
    </row>
    <row r="231" spans="1:1">
      <c r="A231" s="185"/>
    </row>
    <row r="232" spans="1:1">
      <c r="A232" s="185"/>
    </row>
    <row r="233" spans="1:1">
      <c r="A233" s="185"/>
    </row>
    <row r="234" spans="1:1">
      <c r="A234" s="185"/>
    </row>
    <row r="235" spans="1:1">
      <c r="A235" s="185"/>
    </row>
    <row r="236" spans="1:1">
      <c r="A236" s="185"/>
    </row>
    <row r="237" spans="1:1">
      <c r="A237" s="185"/>
    </row>
    <row r="238" spans="1:1">
      <c r="A238" s="185"/>
    </row>
    <row r="239" spans="1:1">
      <c r="A239" s="185"/>
    </row>
    <row r="240" spans="1:1">
      <c r="A240" s="185"/>
    </row>
    <row r="241" spans="1:1">
      <c r="A241" s="185"/>
    </row>
    <row r="242" spans="1:1">
      <c r="A242" s="185"/>
    </row>
    <row r="243" spans="1:1">
      <c r="A243" s="185"/>
    </row>
    <row r="244" spans="1:1">
      <c r="A244" s="185"/>
    </row>
    <row r="245" spans="1:1">
      <c r="A245" s="185"/>
    </row>
    <row r="246" spans="1:1">
      <c r="A246" s="185"/>
    </row>
    <row r="247" spans="1:1">
      <c r="A247" s="185"/>
    </row>
    <row r="248" spans="1:1">
      <c r="A248" s="185"/>
    </row>
    <row r="249" spans="1:1">
      <c r="A249" s="185"/>
    </row>
    <row r="250" spans="1:1">
      <c r="A250" s="185"/>
    </row>
    <row r="251" spans="1:1">
      <c r="A251" s="185"/>
    </row>
    <row r="252" spans="1:1">
      <c r="A252" s="185"/>
    </row>
    <row r="253" spans="1:1">
      <c r="A253" s="185"/>
    </row>
    <row r="254" spans="1:1">
      <c r="A254" s="185"/>
    </row>
    <row r="255" spans="1:1">
      <c r="A255" s="185"/>
    </row>
    <row r="256" spans="1:1">
      <c r="A256" s="185"/>
    </row>
    <row r="257" spans="1:1">
      <c r="A257" s="185"/>
    </row>
    <row r="258" spans="1:1">
      <c r="A258" s="185"/>
    </row>
    <row r="259" spans="1:1">
      <c r="A259" s="185"/>
    </row>
    <row r="260" spans="1:1">
      <c r="A260" s="185"/>
    </row>
    <row r="261" spans="1:1">
      <c r="A261" s="185"/>
    </row>
    <row r="262" spans="1:1">
      <c r="A262" s="185"/>
    </row>
    <row r="263" spans="1:1">
      <c r="A263" s="185"/>
    </row>
    <row r="264" spans="1:1">
      <c r="A264" s="185"/>
    </row>
    <row r="265" spans="1:1">
      <c r="A265" s="185"/>
    </row>
    <row r="266" spans="1:1">
      <c r="A266" s="185"/>
    </row>
    <row r="267" spans="1:1">
      <c r="A267" s="185"/>
    </row>
    <row r="268" spans="1:1">
      <c r="A268" s="185"/>
    </row>
    <row r="269" spans="1:1">
      <c r="A269" s="185"/>
    </row>
    <row r="270" spans="1:1">
      <c r="A270" s="185"/>
    </row>
    <row r="271" spans="1:1">
      <c r="A271" s="185"/>
    </row>
    <row r="272" spans="1:1">
      <c r="A272" s="185"/>
    </row>
    <row r="273" spans="1:1">
      <c r="A273" s="185"/>
    </row>
    <row r="274" spans="1:1">
      <c r="A274" s="185"/>
    </row>
    <row r="275" spans="1:1">
      <c r="A275" s="185"/>
    </row>
    <row r="276" spans="1:1">
      <c r="A276" s="185"/>
    </row>
    <row r="277" spans="1:1">
      <c r="A277" s="185"/>
    </row>
    <row r="278" spans="1:1">
      <c r="A278" s="185"/>
    </row>
    <row r="279" spans="1:1">
      <c r="A279" s="185"/>
    </row>
    <row r="280" spans="1:1">
      <c r="A280" s="185"/>
    </row>
    <row r="281" spans="1:1">
      <c r="A281" s="185"/>
    </row>
    <row r="282" spans="1:1">
      <c r="A282" s="185"/>
    </row>
    <row r="283" spans="1:1">
      <c r="A283" s="185"/>
    </row>
    <row r="284" spans="1:1">
      <c r="A284" s="185"/>
    </row>
    <row r="285" spans="1:1">
      <c r="A285" s="185"/>
    </row>
    <row r="286" spans="1:1">
      <c r="A286" s="185"/>
    </row>
    <row r="287" spans="1:1">
      <c r="A287" s="185"/>
    </row>
    <row r="288" spans="1:1">
      <c r="A288" s="185"/>
    </row>
    <row r="289" spans="1:1">
      <c r="A289" s="185"/>
    </row>
    <row r="290" spans="1:1">
      <c r="A290" s="185"/>
    </row>
    <row r="291" spans="1:1">
      <c r="A291" s="185"/>
    </row>
    <row r="292" spans="1:1">
      <c r="A292" s="185"/>
    </row>
    <row r="293" spans="1:1">
      <c r="A293" s="185"/>
    </row>
    <row r="294" spans="1:1">
      <c r="A294" s="185"/>
    </row>
    <row r="295" spans="1:1">
      <c r="A295" s="185"/>
    </row>
    <row r="296" spans="1:1">
      <c r="A296" s="185"/>
    </row>
    <row r="297" spans="1:1">
      <c r="A297" s="185"/>
    </row>
    <row r="298" spans="1:1">
      <c r="A298" s="185"/>
    </row>
    <row r="299" spans="1:1">
      <c r="A299" s="185"/>
    </row>
    <row r="300" spans="1:1">
      <c r="A300" s="185"/>
    </row>
    <row r="301" spans="1:1">
      <c r="A301" s="185"/>
    </row>
    <row r="302" spans="1:1">
      <c r="A302" s="185"/>
    </row>
    <row r="303" spans="1:1">
      <c r="A303" s="185"/>
    </row>
    <row r="304" spans="1:1">
      <c r="A304" s="185"/>
    </row>
    <row r="305" spans="1:1">
      <c r="A305" s="185"/>
    </row>
    <row r="306" spans="1:1">
      <c r="A306" s="185"/>
    </row>
    <row r="307" spans="1:1">
      <c r="A307" s="185"/>
    </row>
    <row r="308" spans="1:1">
      <c r="A308" s="185"/>
    </row>
    <row r="309" spans="1:1">
      <c r="A309" s="185"/>
    </row>
    <row r="310" spans="1:1">
      <c r="A310" s="185"/>
    </row>
    <row r="311" spans="1:1">
      <c r="A311" s="185"/>
    </row>
    <row r="312" spans="1:1">
      <c r="A312" s="185"/>
    </row>
    <row r="313" spans="1:1">
      <c r="A313" s="185"/>
    </row>
    <row r="314" spans="1:1">
      <c r="A314" s="185"/>
    </row>
    <row r="315" spans="1:1">
      <c r="A315" s="185"/>
    </row>
    <row r="316" spans="1:1">
      <c r="A316" s="185"/>
    </row>
    <row r="317" spans="1:1">
      <c r="A317" s="185"/>
    </row>
    <row r="318" spans="1:1">
      <c r="A318" s="185"/>
    </row>
    <row r="319" spans="1:1">
      <c r="A319" s="185"/>
    </row>
    <row r="320" spans="1:1">
      <c r="A320" s="185"/>
    </row>
    <row r="321" spans="1:1">
      <c r="A321" s="185"/>
    </row>
    <row r="322" spans="1:1">
      <c r="A322" s="185"/>
    </row>
    <row r="323" spans="1:1">
      <c r="A323" s="185"/>
    </row>
    <row r="324" spans="1:1">
      <c r="A324" s="185"/>
    </row>
    <row r="325" spans="1:1">
      <c r="A325" s="185"/>
    </row>
    <row r="326" spans="1:1">
      <c r="A326" s="185"/>
    </row>
    <row r="327" spans="1:1">
      <c r="A327" s="185"/>
    </row>
    <row r="328" spans="1:1">
      <c r="A328" s="185"/>
    </row>
    <row r="329" spans="1:1">
      <c r="A329" s="185"/>
    </row>
    <row r="330" spans="1:1">
      <c r="A330" s="185"/>
    </row>
    <row r="331" spans="1:1">
      <c r="A331" s="185"/>
    </row>
    <row r="332" spans="1:1">
      <c r="A332" s="185"/>
    </row>
    <row r="333" spans="1:1">
      <c r="A333" s="185"/>
    </row>
    <row r="334" spans="1:1">
      <c r="A334" s="185"/>
    </row>
    <row r="335" spans="1:1">
      <c r="A335" s="185"/>
    </row>
    <row r="336" spans="1:1">
      <c r="A336" s="185"/>
    </row>
    <row r="337" spans="1:1">
      <c r="A337" s="185"/>
    </row>
    <row r="338" spans="1:1">
      <c r="A338" s="185"/>
    </row>
    <row r="339" spans="1:1">
      <c r="A339" s="185"/>
    </row>
    <row r="340" spans="1:1">
      <c r="A340" s="185"/>
    </row>
    <row r="341" spans="1:1">
      <c r="A341" s="185"/>
    </row>
    <row r="342" spans="1:1">
      <c r="A342" s="185"/>
    </row>
    <row r="343" spans="1:1">
      <c r="A343" s="185"/>
    </row>
    <row r="344" spans="1:1">
      <c r="A344" s="185"/>
    </row>
    <row r="345" spans="1:1">
      <c r="A345" s="185"/>
    </row>
    <row r="346" spans="1:1">
      <c r="A346" s="185"/>
    </row>
    <row r="347" spans="1:1">
      <c r="A347" s="185"/>
    </row>
    <row r="348" spans="1:1">
      <c r="A348" s="185"/>
    </row>
    <row r="349" spans="1:1">
      <c r="A349" s="185"/>
    </row>
    <row r="350" spans="1:1">
      <c r="A350" s="185"/>
    </row>
    <row r="351" spans="1:1">
      <c r="A351" s="185"/>
    </row>
    <row r="352" spans="1:1">
      <c r="A352" s="185"/>
    </row>
    <row r="353" spans="1:1">
      <c r="A353" s="185"/>
    </row>
    <row r="354" spans="1:1">
      <c r="A354" s="185"/>
    </row>
    <row r="355" spans="1:1">
      <c r="A355" s="185"/>
    </row>
    <row r="356" spans="1:1">
      <c r="A356" s="185"/>
    </row>
    <row r="357" spans="1:1">
      <c r="A357" s="185"/>
    </row>
    <row r="358" spans="1:1">
      <c r="A358" s="185"/>
    </row>
    <row r="359" spans="1:1">
      <c r="A359" s="185"/>
    </row>
    <row r="360" spans="1:1">
      <c r="A360" s="185"/>
    </row>
    <row r="361" spans="1:1">
      <c r="A361" s="185"/>
    </row>
    <row r="362" spans="1:1">
      <c r="A362" s="185"/>
    </row>
    <row r="363" spans="1:1">
      <c r="A363" s="185"/>
    </row>
    <row r="364" spans="1:1">
      <c r="A364" s="185"/>
    </row>
    <row r="365" spans="1:1">
      <c r="A365" s="185"/>
    </row>
    <row r="366" spans="1:1">
      <c r="A366" s="185"/>
    </row>
    <row r="367" spans="1:1">
      <c r="A367" s="185"/>
    </row>
    <row r="368" spans="1:1">
      <c r="A368" s="185"/>
    </row>
    <row r="369" spans="1:1">
      <c r="A369" s="185"/>
    </row>
    <row r="370" spans="1:1">
      <c r="A370" s="185"/>
    </row>
    <row r="371" spans="1:1">
      <c r="A371" s="185"/>
    </row>
    <row r="372" spans="1:1">
      <c r="A372" s="185"/>
    </row>
    <row r="373" spans="1:1">
      <c r="A373" s="185"/>
    </row>
    <row r="374" spans="1:1">
      <c r="A374" s="185"/>
    </row>
    <row r="375" spans="1:1">
      <c r="A375" s="185"/>
    </row>
    <row r="376" spans="1:1">
      <c r="A376" s="185"/>
    </row>
    <row r="377" spans="1:1">
      <c r="A377" s="185"/>
    </row>
    <row r="378" spans="1:1">
      <c r="A378" s="185"/>
    </row>
    <row r="379" spans="1:1">
      <c r="A379" s="185"/>
    </row>
    <row r="380" spans="1:1">
      <c r="A380" s="185"/>
    </row>
    <row r="381" spans="1:1">
      <c r="A381" s="185"/>
    </row>
    <row r="382" spans="1:1">
      <c r="A382" s="185"/>
    </row>
    <row r="383" spans="1:1">
      <c r="A383" s="185"/>
    </row>
    <row r="384" spans="1:1">
      <c r="A384" s="185"/>
    </row>
    <row r="385" spans="1:1">
      <c r="A385" s="185"/>
    </row>
    <row r="386" spans="1:1">
      <c r="A386" s="185"/>
    </row>
    <row r="387" spans="1:1">
      <c r="A387" s="185"/>
    </row>
    <row r="388" spans="1:1">
      <c r="A388" s="185"/>
    </row>
    <row r="389" spans="1:1">
      <c r="A389" s="185"/>
    </row>
    <row r="390" spans="1:1">
      <c r="A390" s="185"/>
    </row>
    <row r="391" spans="1:1">
      <c r="A391" s="185"/>
    </row>
    <row r="392" spans="1:1">
      <c r="A392" s="185"/>
    </row>
    <row r="393" spans="1:1">
      <c r="A393" s="185"/>
    </row>
    <row r="394" spans="1:1">
      <c r="A394" s="185"/>
    </row>
    <row r="395" spans="1:1">
      <c r="A395" s="185"/>
    </row>
    <row r="396" spans="1:1">
      <c r="A396" s="185"/>
    </row>
    <row r="397" spans="1:1">
      <c r="A397" s="185"/>
    </row>
    <row r="398" spans="1:1">
      <c r="A398" s="185"/>
    </row>
    <row r="399" spans="1:1">
      <c r="A399" s="185"/>
    </row>
    <row r="400" spans="1:1">
      <c r="A400" s="185"/>
    </row>
    <row r="401" spans="1:1">
      <c r="A401" s="185"/>
    </row>
    <row r="402" spans="1:1">
      <c r="A402" s="185"/>
    </row>
    <row r="403" spans="1:1">
      <c r="A403" s="185"/>
    </row>
    <row r="404" spans="1:1">
      <c r="A404" s="185"/>
    </row>
    <row r="405" spans="1:1">
      <c r="A405" s="185"/>
    </row>
    <row r="406" spans="1:1">
      <c r="A406" s="185"/>
    </row>
    <row r="407" spans="1:1">
      <c r="A407" s="185"/>
    </row>
    <row r="408" spans="1:1">
      <c r="A408" s="185"/>
    </row>
    <row r="409" spans="1:1">
      <c r="A409" s="185"/>
    </row>
    <row r="410" spans="1:1">
      <c r="A410" s="185"/>
    </row>
    <row r="411" spans="1:1">
      <c r="A411" s="185"/>
    </row>
    <row r="412" spans="1:1">
      <c r="A412" s="185"/>
    </row>
    <row r="413" spans="1:1">
      <c r="A413" s="185"/>
    </row>
    <row r="414" spans="1:1">
      <c r="A414" s="185"/>
    </row>
    <row r="415" spans="1:1">
      <c r="A415" s="185"/>
    </row>
    <row r="416" spans="1:1">
      <c r="A416" s="185"/>
    </row>
    <row r="417" spans="1:1">
      <c r="A417" s="185"/>
    </row>
    <row r="418" spans="1:1">
      <c r="A418" s="185"/>
    </row>
    <row r="419" spans="1:1">
      <c r="A419" s="185"/>
    </row>
    <row r="420" spans="1:1">
      <c r="A420" s="185"/>
    </row>
    <row r="421" spans="1:1">
      <c r="A421" s="185"/>
    </row>
    <row r="422" spans="1:1">
      <c r="A422" s="185"/>
    </row>
    <row r="423" spans="1:1">
      <c r="A423" s="185"/>
    </row>
    <row r="424" spans="1:1">
      <c r="A424" s="185"/>
    </row>
    <row r="425" spans="1:1">
      <c r="A425" s="185"/>
    </row>
    <row r="426" spans="1:1">
      <c r="A426" s="185"/>
    </row>
    <row r="427" spans="1:1">
      <c r="A427" s="185"/>
    </row>
    <row r="428" spans="1:1">
      <c r="A428" s="185"/>
    </row>
    <row r="429" spans="1:1">
      <c r="A429" s="185"/>
    </row>
    <row r="430" spans="1:1">
      <c r="A430" s="185"/>
    </row>
    <row r="431" spans="1:1">
      <c r="A431" s="185"/>
    </row>
    <row r="432" spans="1:1">
      <c r="A432" s="185"/>
    </row>
    <row r="433" spans="1:1">
      <c r="A433" s="185"/>
    </row>
    <row r="434" spans="1:1">
      <c r="A434" s="185"/>
    </row>
    <row r="435" spans="1:1">
      <c r="A435" s="185"/>
    </row>
    <row r="436" spans="1:1">
      <c r="A436" s="185"/>
    </row>
    <row r="437" spans="1:1">
      <c r="A437" s="185"/>
    </row>
    <row r="438" spans="1:1">
      <c r="A438" s="185"/>
    </row>
    <row r="439" spans="1:1">
      <c r="A439" s="185"/>
    </row>
    <row r="440" spans="1:1">
      <c r="A440" s="185"/>
    </row>
    <row r="441" spans="1:1">
      <c r="A441" s="185"/>
    </row>
    <row r="442" spans="1:1">
      <c r="A442" s="185"/>
    </row>
    <row r="443" spans="1:1">
      <c r="A443" s="185"/>
    </row>
    <row r="444" spans="1:1">
      <c r="A444" s="185"/>
    </row>
    <row r="445" spans="1:1">
      <c r="A445" s="185"/>
    </row>
    <row r="446" spans="1:1">
      <c r="A446" s="185"/>
    </row>
    <row r="447" spans="1:1">
      <c r="A447" s="185"/>
    </row>
    <row r="448" spans="1:1">
      <c r="A448" s="185"/>
    </row>
    <row r="449" spans="1:1">
      <c r="A449" s="185"/>
    </row>
    <row r="450" spans="1:1">
      <c r="A450" s="185"/>
    </row>
    <row r="451" spans="1:1">
      <c r="A451" s="185"/>
    </row>
    <row r="452" spans="1:1">
      <c r="A452" s="185"/>
    </row>
    <row r="453" spans="1:1">
      <c r="A453" s="185"/>
    </row>
    <row r="454" spans="1:1">
      <c r="A454" s="185"/>
    </row>
    <row r="455" spans="1:1">
      <c r="A455" s="185"/>
    </row>
    <row r="456" spans="1:1">
      <c r="A456" s="185"/>
    </row>
    <row r="457" spans="1:1">
      <c r="A457" s="185"/>
    </row>
    <row r="458" spans="1:1">
      <c r="A458" s="185"/>
    </row>
    <row r="459" spans="1:1">
      <c r="A459" s="185"/>
    </row>
    <row r="460" spans="1:1">
      <c r="A460" s="185"/>
    </row>
    <row r="461" spans="1:1">
      <c r="A461" s="185"/>
    </row>
    <row r="462" spans="1:1">
      <c r="A462" s="185"/>
    </row>
    <row r="463" spans="1:1">
      <c r="A463" s="185"/>
    </row>
    <row r="464" spans="1:1">
      <c r="A464" s="185"/>
    </row>
    <row r="465" spans="1:1">
      <c r="A465" s="185"/>
    </row>
    <row r="466" spans="1:1">
      <c r="A466" s="185"/>
    </row>
    <row r="467" spans="1:1">
      <c r="A467" s="185"/>
    </row>
    <row r="468" spans="1:1">
      <c r="A468" s="185"/>
    </row>
    <row r="469" spans="1:1">
      <c r="A469" s="185"/>
    </row>
    <row r="470" spans="1:1">
      <c r="A470" s="185"/>
    </row>
    <row r="471" spans="1:1">
      <c r="A471" s="185"/>
    </row>
    <row r="472" spans="1:1">
      <c r="A472" s="185"/>
    </row>
    <row r="473" spans="1:1">
      <c r="A473" s="185"/>
    </row>
    <row r="474" spans="1:1">
      <c r="A474" s="185"/>
    </row>
    <row r="475" spans="1:1">
      <c r="A475" s="185"/>
    </row>
    <row r="476" spans="1:1">
      <c r="A476" s="185"/>
    </row>
    <row r="477" spans="1:1">
      <c r="A477" s="185"/>
    </row>
    <row r="478" spans="1:1">
      <c r="A478" s="185"/>
    </row>
    <row r="479" spans="1:1">
      <c r="A479" s="185"/>
    </row>
    <row r="480" spans="1:1">
      <c r="A480" s="185"/>
    </row>
    <row r="481" spans="1:1">
      <c r="A481" s="185"/>
    </row>
    <row r="482" spans="1:1">
      <c r="A482" s="185"/>
    </row>
    <row r="483" spans="1:1">
      <c r="A483" s="185"/>
    </row>
    <row r="484" spans="1:1">
      <c r="A484" s="185"/>
    </row>
    <row r="485" spans="1:1">
      <c r="A485" s="185"/>
    </row>
    <row r="486" spans="1:1">
      <c r="A486" s="185"/>
    </row>
    <row r="487" spans="1:1">
      <c r="A487" s="185"/>
    </row>
    <row r="488" spans="1:1">
      <c r="A488" s="185"/>
    </row>
    <row r="489" spans="1:1">
      <c r="A489" s="185"/>
    </row>
    <row r="490" spans="1:1">
      <c r="A490" s="185"/>
    </row>
    <row r="491" spans="1:1">
      <c r="A491" s="185"/>
    </row>
    <row r="492" spans="1:1">
      <c r="A492" s="185"/>
    </row>
    <row r="493" spans="1:1">
      <c r="A493" s="185"/>
    </row>
    <row r="494" spans="1:1">
      <c r="A494" s="185"/>
    </row>
    <row r="495" spans="1:1">
      <c r="A495" s="185"/>
    </row>
    <row r="496" spans="1:1">
      <c r="A496" s="185"/>
    </row>
    <row r="497" spans="1:1">
      <c r="A497" s="185"/>
    </row>
    <row r="498" spans="1:1">
      <c r="A498" s="185"/>
    </row>
    <row r="499" spans="1:1">
      <c r="A499" s="185"/>
    </row>
    <row r="500" spans="1:1">
      <c r="A500" s="185"/>
    </row>
    <row r="501" spans="1:1">
      <c r="A501" s="185"/>
    </row>
    <row r="502" spans="1:1">
      <c r="A502" s="185"/>
    </row>
    <row r="503" spans="1:1">
      <c r="A503" s="185"/>
    </row>
    <row r="504" spans="1:1">
      <c r="A504" s="185"/>
    </row>
    <row r="505" spans="1:1">
      <c r="A505" s="185"/>
    </row>
    <row r="506" spans="1:1">
      <c r="A506" s="185"/>
    </row>
    <row r="507" spans="1:1">
      <c r="A507" s="185"/>
    </row>
    <row r="508" spans="1:1">
      <c r="A508" s="185"/>
    </row>
    <row r="509" spans="1:1">
      <c r="A509" s="185"/>
    </row>
    <row r="510" spans="1:1">
      <c r="A510" s="185"/>
    </row>
    <row r="511" spans="1:1">
      <c r="A511" s="185"/>
    </row>
    <row r="512" spans="1:1">
      <c r="A512" s="185"/>
    </row>
    <row r="513" spans="1:1">
      <c r="A513" s="185"/>
    </row>
    <row r="514" spans="1:1">
      <c r="A514" s="185"/>
    </row>
    <row r="515" spans="1:1">
      <c r="A515" s="185"/>
    </row>
    <row r="516" spans="1:1">
      <c r="A516" s="185"/>
    </row>
    <row r="517" spans="1:1">
      <c r="A517" s="185"/>
    </row>
    <row r="518" spans="1:1">
      <c r="A518" s="185"/>
    </row>
    <row r="519" spans="1:1">
      <c r="A519" s="185"/>
    </row>
    <row r="520" spans="1:1">
      <c r="A520" s="185"/>
    </row>
    <row r="521" spans="1:1">
      <c r="A521" s="185"/>
    </row>
    <row r="522" spans="1:1">
      <c r="A522" s="185"/>
    </row>
    <row r="523" spans="1:1">
      <c r="A523" s="185"/>
    </row>
    <row r="524" spans="1:1">
      <c r="A524" s="185"/>
    </row>
    <row r="525" spans="1:1">
      <c r="A525" s="185"/>
    </row>
    <row r="526" spans="1:1">
      <c r="A526" s="185"/>
    </row>
    <row r="527" spans="1:1">
      <c r="A527" s="185"/>
    </row>
    <row r="528" spans="1:1">
      <c r="A528" s="185"/>
    </row>
    <row r="529" spans="1:1">
      <c r="A529" s="185"/>
    </row>
    <row r="530" spans="1:1">
      <c r="A530" s="185"/>
    </row>
    <row r="531" spans="1:1">
      <c r="A531" s="185"/>
    </row>
    <row r="532" spans="1:1">
      <c r="A532" s="185"/>
    </row>
    <row r="533" spans="1:1">
      <c r="A533" s="185"/>
    </row>
    <row r="534" spans="1:1">
      <c r="A534" s="185"/>
    </row>
    <row r="535" spans="1:1">
      <c r="A535" s="185"/>
    </row>
    <row r="536" spans="1:1">
      <c r="A536" s="185"/>
    </row>
    <row r="537" spans="1:1">
      <c r="A537" s="185"/>
    </row>
    <row r="538" spans="1:1">
      <c r="A538" s="185"/>
    </row>
    <row r="539" spans="1:1">
      <c r="A539" s="185"/>
    </row>
    <row r="540" spans="1:1">
      <c r="A540" s="185"/>
    </row>
    <row r="541" spans="1:1">
      <c r="A541" s="185"/>
    </row>
    <row r="542" spans="1:1">
      <c r="A542" s="185"/>
    </row>
    <row r="543" spans="1:1">
      <c r="A543" s="185"/>
    </row>
    <row r="544" spans="1:1">
      <c r="A544" s="185"/>
    </row>
    <row r="545" spans="1:1">
      <c r="A545" s="185"/>
    </row>
    <row r="546" spans="1:1">
      <c r="A546" s="185"/>
    </row>
    <row r="547" spans="1:1">
      <c r="A547" s="185"/>
    </row>
    <row r="548" spans="1:1">
      <c r="A548" s="185"/>
    </row>
    <row r="549" spans="1:1">
      <c r="A549" s="185"/>
    </row>
    <row r="550" spans="1:1">
      <c r="A550" s="185"/>
    </row>
    <row r="551" spans="1:1">
      <c r="A551" s="185"/>
    </row>
    <row r="552" spans="1:1">
      <c r="A552" s="185"/>
    </row>
    <row r="553" spans="1:1">
      <c r="A553" s="185"/>
    </row>
    <row r="554" spans="1:1">
      <c r="A554" s="185"/>
    </row>
    <row r="555" spans="1:1">
      <c r="A555" s="185"/>
    </row>
    <row r="556" spans="1:1">
      <c r="A556" s="185"/>
    </row>
    <row r="557" spans="1:1">
      <c r="A557" s="185"/>
    </row>
    <row r="558" spans="1:1">
      <c r="A558" s="185"/>
    </row>
    <row r="559" spans="1:1">
      <c r="A559" s="185"/>
    </row>
    <row r="560" spans="1:1">
      <c r="A560" s="185"/>
    </row>
    <row r="561" spans="1:1">
      <c r="A561" s="185"/>
    </row>
    <row r="562" spans="1:1">
      <c r="A562" s="185"/>
    </row>
    <row r="563" spans="1:1">
      <c r="A563" s="185"/>
    </row>
    <row r="564" spans="1:1">
      <c r="A564" s="185"/>
    </row>
    <row r="565" spans="1:1">
      <c r="A565" s="185"/>
    </row>
    <row r="566" spans="1:1">
      <c r="A566" s="185"/>
    </row>
    <row r="567" spans="1:1">
      <c r="A567" s="185"/>
    </row>
    <row r="568" spans="1:1">
      <c r="A568" s="185"/>
    </row>
    <row r="569" spans="1:1">
      <c r="A569" s="185"/>
    </row>
    <row r="570" spans="1:1">
      <c r="A570" s="185"/>
    </row>
    <row r="571" spans="1:1">
      <c r="A571" s="185"/>
    </row>
    <row r="572" spans="1:1">
      <c r="A572" s="185"/>
    </row>
    <row r="573" spans="1:1">
      <c r="A573" s="185"/>
    </row>
    <row r="574" spans="1:1">
      <c r="A574" s="185"/>
    </row>
    <row r="575" spans="1:1">
      <c r="A575" s="185"/>
    </row>
    <row r="576" spans="1:1">
      <c r="A576" s="185"/>
    </row>
    <row r="577" spans="1:1">
      <c r="A577" s="185"/>
    </row>
    <row r="578" spans="1:1">
      <c r="A578" s="185"/>
    </row>
    <row r="579" spans="1:1">
      <c r="A579" s="185"/>
    </row>
    <row r="580" spans="1:1">
      <c r="A580" s="185"/>
    </row>
    <row r="581" spans="1:1">
      <c r="A581" s="185"/>
    </row>
    <row r="582" spans="1:1">
      <c r="A582" s="185"/>
    </row>
    <row r="583" spans="1:1">
      <c r="A583" s="185"/>
    </row>
    <row r="584" spans="1:1">
      <c r="A584" s="185"/>
    </row>
    <row r="585" spans="1:1">
      <c r="A585" s="185"/>
    </row>
    <row r="586" spans="1:1">
      <c r="A586" s="185"/>
    </row>
    <row r="587" spans="1:1">
      <c r="A587" s="185"/>
    </row>
    <row r="588" spans="1:1">
      <c r="A588" s="185"/>
    </row>
    <row r="589" spans="1:1">
      <c r="A589" s="185"/>
    </row>
    <row r="590" spans="1:1">
      <c r="A590" s="185"/>
    </row>
    <row r="591" spans="1:1">
      <c r="A591" s="185"/>
    </row>
    <row r="592" spans="1:1">
      <c r="A592" s="185"/>
    </row>
    <row r="593" spans="1:1">
      <c r="A593" s="185"/>
    </row>
    <row r="594" spans="1:1">
      <c r="A594" s="185"/>
    </row>
    <row r="595" spans="1:1">
      <c r="A595" s="185"/>
    </row>
    <row r="596" spans="1:1">
      <c r="A596" s="185"/>
    </row>
    <row r="597" spans="1:1">
      <c r="A597" s="185"/>
    </row>
    <row r="598" spans="1:1">
      <c r="A598" s="185"/>
    </row>
    <row r="599" spans="1:1">
      <c r="A599" s="185"/>
    </row>
    <row r="600" spans="1:1">
      <c r="A600" s="185"/>
    </row>
    <row r="601" spans="1:1">
      <c r="A601" s="185"/>
    </row>
    <row r="602" spans="1:1">
      <c r="A602" s="185"/>
    </row>
    <row r="603" spans="1:1">
      <c r="A603" s="185"/>
    </row>
    <row r="604" spans="1:1">
      <c r="A604" s="185"/>
    </row>
    <row r="605" spans="1:1">
      <c r="A605" s="185"/>
    </row>
    <row r="606" spans="1:1">
      <c r="A606" s="185"/>
    </row>
    <row r="607" spans="1:1">
      <c r="A607" s="185"/>
    </row>
    <row r="608" spans="1:1">
      <c r="A608" s="185"/>
    </row>
    <row r="609" spans="1:1">
      <c r="A609" s="185"/>
    </row>
    <row r="610" spans="1:1">
      <c r="A610" s="185"/>
    </row>
    <row r="611" spans="1:1">
      <c r="A611" s="185"/>
    </row>
    <row r="612" spans="1:1">
      <c r="A612" s="185"/>
    </row>
    <row r="613" spans="1:1">
      <c r="A613" s="185"/>
    </row>
    <row r="614" spans="1:1">
      <c r="A614" s="185"/>
    </row>
    <row r="615" spans="1:1">
      <c r="A615" s="185"/>
    </row>
    <row r="616" spans="1:1">
      <c r="A616" s="185"/>
    </row>
    <row r="617" spans="1:1">
      <c r="A617" s="185"/>
    </row>
    <row r="618" spans="1:1">
      <c r="A618" s="185"/>
    </row>
    <row r="619" spans="1:1">
      <c r="A619" s="185"/>
    </row>
    <row r="620" spans="1:1">
      <c r="A620" s="185"/>
    </row>
    <row r="621" spans="1:1">
      <c r="A621" s="185"/>
    </row>
    <row r="622" spans="1:1">
      <c r="A622" s="185"/>
    </row>
    <row r="623" spans="1:1">
      <c r="A623" s="185"/>
    </row>
    <row r="624" spans="1:1">
      <c r="A624" s="185"/>
    </row>
    <row r="625" spans="1:1">
      <c r="A625" s="185"/>
    </row>
    <row r="626" spans="1:1">
      <c r="A626" s="185"/>
    </row>
    <row r="627" spans="1:1">
      <c r="A627" s="185"/>
    </row>
    <row r="628" spans="1:1">
      <c r="A628" s="185"/>
    </row>
    <row r="629" spans="1:1">
      <c r="A629" s="185"/>
    </row>
    <row r="630" spans="1:1">
      <c r="A630" s="185"/>
    </row>
    <row r="631" spans="1:1">
      <c r="A631" s="185"/>
    </row>
    <row r="632" spans="1:1">
      <c r="A632" s="185"/>
    </row>
    <row r="633" spans="1:1">
      <c r="A633" s="185"/>
    </row>
    <row r="634" spans="1:1">
      <c r="A634" s="185"/>
    </row>
    <row r="635" spans="1:1">
      <c r="A635" s="185"/>
    </row>
    <row r="636" spans="1:1">
      <c r="A636" s="185"/>
    </row>
    <row r="637" spans="1:1">
      <c r="A637" s="185"/>
    </row>
    <row r="638" spans="1:1">
      <c r="A638" s="185"/>
    </row>
    <row r="639" spans="1:1">
      <c r="A639" s="185"/>
    </row>
    <row r="640" spans="1:1">
      <c r="A640" s="185"/>
    </row>
    <row r="641" spans="1:1">
      <c r="A641" s="185"/>
    </row>
    <row r="642" spans="1:1">
      <c r="A642" s="185"/>
    </row>
    <row r="643" spans="1:1">
      <c r="A643" s="185"/>
    </row>
    <row r="644" spans="1:1">
      <c r="A644" s="185"/>
    </row>
    <row r="645" spans="1:1">
      <c r="A645" s="185"/>
    </row>
    <row r="646" spans="1:1">
      <c r="A646" s="185"/>
    </row>
    <row r="647" spans="1:1">
      <c r="A647" s="185"/>
    </row>
    <row r="648" spans="1:1">
      <c r="A648" s="185"/>
    </row>
    <row r="649" spans="1:1">
      <c r="A649" s="185"/>
    </row>
    <row r="650" spans="1:1">
      <c r="A650" s="185"/>
    </row>
    <row r="651" spans="1:1">
      <c r="A651" s="185"/>
    </row>
    <row r="652" spans="1:1">
      <c r="A652" s="185"/>
    </row>
    <row r="653" spans="1:1">
      <c r="A653" s="185"/>
    </row>
    <row r="654" spans="1:1">
      <c r="A654" s="185"/>
    </row>
    <row r="655" spans="1:1">
      <c r="A655" s="185"/>
    </row>
    <row r="656" spans="1:1">
      <c r="A656" s="185"/>
    </row>
    <row r="657" spans="1:1">
      <c r="A657" s="185"/>
    </row>
    <row r="658" spans="1:1">
      <c r="A658" s="185"/>
    </row>
    <row r="659" spans="1:1">
      <c r="A659" s="185"/>
    </row>
    <row r="660" spans="1:1">
      <c r="A660" s="185"/>
    </row>
    <row r="661" spans="1:1">
      <c r="A661" s="185"/>
    </row>
    <row r="662" spans="1:1">
      <c r="A662" s="185"/>
    </row>
    <row r="663" spans="1:1">
      <c r="A663" s="185"/>
    </row>
    <row r="664" spans="1:1">
      <c r="A664" s="185"/>
    </row>
    <row r="665" spans="1:1">
      <c r="A665" s="185"/>
    </row>
    <row r="666" spans="1:1">
      <c r="A666" s="185"/>
    </row>
    <row r="667" spans="1:1">
      <c r="A667" s="185"/>
    </row>
    <row r="668" spans="1:1">
      <c r="A668" s="185"/>
    </row>
    <row r="669" spans="1:1">
      <c r="A669" s="185"/>
    </row>
    <row r="670" spans="1:1">
      <c r="A670" s="185"/>
    </row>
    <row r="671" spans="1:1">
      <c r="A671" s="185"/>
    </row>
    <row r="672" spans="1:1">
      <c r="A672" s="185"/>
    </row>
    <row r="673" spans="1:1">
      <c r="A673" s="185"/>
    </row>
    <row r="674" spans="1:1">
      <c r="A674" s="185"/>
    </row>
    <row r="675" spans="1:1">
      <c r="A675" s="185"/>
    </row>
    <row r="676" spans="1:1">
      <c r="A676" s="185"/>
    </row>
    <row r="677" spans="1:1">
      <c r="A677" s="185"/>
    </row>
    <row r="678" spans="1:1">
      <c r="A678" s="185"/>
    </row>
    <row r="679" spans="1:1">
      <c r="A679" s="185"/>
    </row>
    <row r="680" spans="1:1">
      <c r="A680" s="185"/>
    </row>
    <row r="681" spans="1:1">
      <c r="A681" s="185"/>
    </row>
    <row r="682" spans="1:1">
      <c r="A682" s="185"/>
    </row>
    <row r="683" spans="1:1">
      <c r="A683" s="185"/>
    </row>
    <row r="684" spans="1:1">
      <c r="A684" s="185"/>
    </row>
    <row r="685" spans="1:1">
      <c r="A685" s="185"/>
    </row>
    <row r="686" spans="1:1">
      <c r="A686" s="185"/>
    </row>
    <row r="687" spans="1:1">
      <c r="A687" s="185"/>
    </row>
    <row r="688" spans="1:1">
      <c r="A688" s="185"/>
    </row>
    <row r="689" spans="1:1">
      <c r="A689" s="185"/>
    </row>
    <row r="690" spans="1:1">
      <c r="A690" s="185"/>
    </row>
    <row r="691" spans="1:1">
      <c r="A691" s="185"/>
    </row>
    <row r="692" spans="1:1">
      <c r="A692" s="185"/>
    </row>
    <row r="693" spans="1:1">
      <c r="A693" s="185"/>
    </row>
    <row r="694" spans="1:1">
      <c r="A694" s="185"/>
    </row>
    <row r="695" spans="1:1">
      <c r="A695" s="185"/>
    </row>
    <row r="696" spans="1:1">
      <c r="A696" s="185"/>
    </row>
    <row r="697" spans="1:1">
      <c r="A697" s="185"/>
    </row>
    <row r="698" spans="1:1">
      <c r="A698" s="185"/>
    </row>
    <row r="699" spans="1:1">
      <c r="A699" s="185"/>
    </row>
    <row r="700" spans="1:1">
      <c r="A700" s="185"/>
    </row>
    <row r="701" spans="1:1">
      <c r="A701" s="185"/>
    </row>
    <row r="702" spans="1:1">
      <c r="A702" s="185"/>
    </row>
    <row r="703" spans="1:1">
      <c r="A703" s="185"/>
    </row>
    <row r="704" spans="1:1">
      <c r="A704" s="185"/>
    </row>
    <row r="705" spans="1:1">
      <c r="A705" s="185"/>
    </row>
    <row r="706" spans="1:1">
      <c r="A706" s="185"/>
    </row>
    <row r="707" spans="1:1">
      <c r="A707" s="185"/>
    </row>
    <row r="708" spans="1:1">
      <c r="A708" s="185"/>
    </row>
    <row r="709" spans="1:1">
      <c r="A709" s="185"/>
    </row>
    <row r="710" spans="1:1">
      <c r="A710" s="185"/>
    </row>
    <row r="711" spans="1:1">
      <c r="A711" s="185"/>
    </row>
    <row r="712" spans="1:1">
      <c r="A712" s="185"/>
    </row>
    <row r="713" spans="1:1">
      <c r="A713" s="185"/>
    </row>
    <row r="714" spans="1:1">
      <c r="A714" s="185"/>
    </row>
    <row r="715" spans="1:1">
      <c r="A715" s="185"/>
    </row>
    <row r="716" spans="1:1">
      <c r="A716" s="185"/>
    </row>
    <row r="717" spans="1:1">
      <c r="A717" s="185"/>
    </row>
    <row r="718" spans="1:1">
      <c r="A718" s="185"/>
    </row>
    <row r="719" spans="1:1">
      <c r="A719" s="185"/>
    </row>
    <row r="720" spans="1:1">
      <c r="A720" s="185"/>
    </row>
    <row r="721" spans="1:1">
      <c r="A721" s="185"/>
    </row>
    <row r="722" spans="1:1">
      <c r="A722" s="185"/>
    </row>
    <row r="723" spans="1:1">
      <c r="A723" s="185"/>
    </row>
    <row r="724" spans="1:1">
      <c r="A724" s="185"/>
    </row>
    <row r="725" spans="1:1">
      <c r="A725" s="185"/>
    </row>
    <row r="726" spans="1:1">
      <c r="A726" s="185"/>
    </row>
    <row r="727" spans="1:1">
      <c r="A727" s="185"/>
    </row>
    <row r="728" spans="1:1">
      <c r="A728" s="185"/>
    </row>
    <row r="729" spans="1:1">
      <c r="A729" s="185"/>
    </row>
    <row r="730" spans="1:1">
      <c r="A730" s="185"/>
    </row>
    <row r="731" spans="1:1">
      <c r="A731" s="185"/>
    </row>
    <row r="732" spans="1:1">
      <c r="A732" s="185"/>
    </row>
    <row r="733" spans="1:1">
      <c r="A733" s="185"/>
    </row>
    <row r="734" spans="1:1">
      <c r="A734" s="185"/>
    </row>
    <row r="735" spans="1:1">
      <c r="A735" s="185"/>
    </row>
    <row r="736" spans="1:1">
      <c r="A736" s="185"/>
    </row>
    <row r="737" spans="1:1">
      <c r="A737" s="185"/>
    </row>
    <row r="738" spans="1:1">
      <c r="A738" s="185"/>
    </row>
    <row r="739" spans="1:1">
      <c r="A739" s="185"/>
    </row>
    <row r="740" spans="1:1">
      <c r="A740" s="185"/>
    </row>
    <row r="741" spans="1:1">
      <c r="A741" s="185"/>
    </row>
    <row r="742" spans="1:1">
      <c r="A742" s="185"/>
    </row>
    <row r="743" spans="1:1">
      <c r="A743" s="185"/>
    </row>
    <row r="744" spans="1:1">
      <c r="A744" s="185"/>
    </row>
    <row r="745" spans="1:1">
      <c r="A745" s="185"/>
    </row>
    <row r="746" spans="1:1">
      <c r="A746" s="185"/>
    </row>
    <row r="747" spans="1:1">
      <c r="A747" s="185"/>
    </row>
    <row r="748" spans="1:1">
      <c r="A748" s="185"/>
    </row>
    <row r="749" spans="1:1">
      <c r="A749" s="185"/>
    </row>
    <row r="750" spans="1:1">
      <c r="A750" s="185"/>
    </row>
    <row r="751" spans="1:1">
      <c r="A751" s="185"/>
    </row>
    <row r="752" spans="1:1">
      <c r="A752" s="185"/>
    </row>
    <row r="753" spans="1:1">
      <c r="A753" s="185"/>
    </row>
    <row r="754" spans="1:1">
      <c r="A754" s="185"/>
    </row>
    <row r="755" spans="1:1">
      <c r="A755" s="185"/>
    </row>
    <row r="756" spans="1:1">
      <c r="A756" s="185"/>
    </row>
    <row r="757" spans="1:1">
      <c r="A757" s="185"/>
    </row>
    <row r="758" spans="1:1">
      <c r="A758" s="185"/>
    </row>
    <row r="759" spans="1:1">
      <c r="A759" s="185"/>
    </row>
    <row r="760" spans="1:1">
      <c r="A760" s="185"/>
    </row>
    <row r="761" spans="1:1">
      <c r="A761" s="185"/>
    </row>
    <row r="762" spans="1:1">
      <c r="A762" s="185"/>
    </row>
    <row r="763" spans="1:1">
      <c r="A763" s="185"/>
    </row>
    <row r="764" spans="1:1">
      <c r="A764" s="185"/>
    </row>
    <row r="765" spans="1:1">
      <c r="A765" s="185"/>
    </row>
    <row r="766" spans="1:1">
      <c r="A766" s="185"/>
    </row>
    <row r="767" spans="1:1">
      <c r="A767" s="185"/>
    </row>
    <row r="768" spans="1:1">
      <c r="A768" s="185"/>
    </row>
    <row r="769" spans="1:1">
      <c r="A769" s="185"/>
    </row>
    <row r="770" spans="1:1">
      <c r="A770" s="185"/>
    </row>
    <row r="771" spans="1:1">
      <c r="A771" s="185"/>
    </row>
    <row r="772" spans="1:1">
      <c r="A772" s="185"/>
    </row>
    <row r="773" spans="1:1">
      <c r="A773" s="185"/>
    </row>
    <row r="774" spans="1:1">
      <c r="A774" s="185"/>
    </row>
    <row r="775" spans="1:1">
      <c r="A775" s="185"/>
    </row>
    <row r="776" spans="1:1">
      <c r="A776" s="185"/>
    </row>
    <row r="777" spans="1:1">
      <c r="A777" s="185"/>
    </row>
    <row r="778" spans="1:1">
      <c r="A778" s="185"/>
    </row>
    <row r="779" spans="1:1">
      <c r="A779" s="185"/>
    </row>
    <row r="780" spans="1:1">
      <c r="A780" s="185"/>
    </row>
    <row r="781" spans="1:1">
      <c r="A781" s="185"/>
    </row>
    <row r="782" spans="1:1">
      <c r="A782" s="185"/>
    </row>
    <row r="783" spans="1:1">
      <c r="A783" s="185"/>
    </row>
    <row r="784" spans="1:1">
      <c r="A784" s="185"/>
    </row>
    <row r="785" spans="1:1">
      <c r="A785" s="185"/>
    </row>
    <row r="786" spans="1:1">
      <c r="A786" s="185"/>
    </row>
    <row r="787" spans="1:1">
      <c r="A787" s="185"/>
    </row>
    <row r="788" spans="1:1">
      <c r="A788" s="185"/>
    </row>
    <row r="789" spans="1:1">
      <c r="A789" s="185"/>
    </row>
    <row r="790" spans="1:1">
      <c r="A790" s="185"/>
    </row>
    <row r="791" spans="1:1">
      <c r="A791" s="185"/>
    </row>
    <row r="792" spans="1:1">
      <c r="A792" s="185"/>
    </row>
    <row r="793" spans="1:1">
      <c r="A793" s="185"/>
    </row>
    <row r="794" spans="1:1">
      <c r="A794" s="185"/>
    </row>
    <row r="795" spans="1:1">
      <c r="A795" s="185"/>
    </row>
    <row r="796" spans="1:1">
      <c r="A796" s="185"/>
    </row>
    <row r="797" spans="1:1">
      <c r="A797" s="185"/>
    </row>
    <row r="798" spans="1:1">
      <c r="A798" s="185"/>
    </row>
    <row r="799" spans="1:1">
      <c r="A799" s="185"/>
    </row>
    <row r="800" spans="1:1">
      <c r="A800" s="185"/>
    </row>
    <row r="801" spans="1:1">
      <c r="A801" s="185"/>
    </row>
    <row r="802" spans="1:1">
      <c r="A802" s="185"/>
    </row>
    <row r="803" spans="1:1">
      <c r="A803" s="185"/>
    </row>
    <row r="804" spans="1:1">
      <c r="A804" s="185"/>
    </row>
    <row r="805" spans="1:1">
      <c r="A805" s="185"/>
    </row>
    <row r="806" spans="1:1">
      <c r="A806" s="185"/>
    </row>
    <row r="807" spans="1:1">
      <c r="A807" s="185"/>
    </row>
    <row r="808" spans="1:1">
      <c r="A808" s="185"/>
    </row>
    <row r="809" spans="1:1">
      <c r="A809" s="185"/>
    </row>
    <row r="810" spans="1:1">
      <c r="A810" s="185"/>
    </row>
    <row r="811" spans="1:1">
      <c r="A811" s="185"/>
    </row>
    <row r="812" spans="1:1">
      <c r="A812" s="185"/>
    </row>
    <row r="813" spans="1:1">
      <c r="A813" s="185"/>
    </row>
    <row r="814" spans="1:1">
      <c r="A814" s="185"/>
    </row>
    <row r="815" spans="1:1">
      <c r="A815" s="185"/>
    </row>
    <row r="816" spans="1:1">
      <c r="A816" s="185"/>
    </row>
    <row r="817" spans="1:1">
      <c r="A817" s="185"/>
    </row>
    <row r="818" spans="1:1">
      <c r="A818" s="185"/>
    </row>
    <row r="819" spans="1:1">
      <c r="A819" s="185"/>
    </row>
    <row r="820" spans="1:1">
      <c r="A820" s="185"/>
    </row>
    <row r="821" spans="1:1">
      <c r="A821" s="185"/>
    </row>
    <row r="822" spans="1:1">
      <c r="A822" s="185"/>
    </row>
    <row r="823" spans="1:1">
      <c r="A823" s="185"/>
    </row>
    <row r="824" spans="1:1">
      <c r="A824" s="185"/>
    </row>
    <row r="825" spans="1:1">
      <c r="A825" s="185"/>
    </row>
    <row r="826" spans="1:1">
      <c r="A826" s="185"/>
    </row>
    <row r="827" spans="1:1">
      <c r="A827" s="185"/>
    </row>
    <row r="828" spans="1:1">
      <c r="A828" s="185"/>
    </row>
    <row r="829" spans="1:1">
      <c r="A829" s="185"/>
    </row>
    <row r="830" spans="1:1">
      <c r="A830" s="185"/>
    </row>
    <row r="831" spans="1:1">
      <c r="A831" s="185"/>
    </row>
    <row r="832" spans="1:1">
      <c r="A832" s="185"/>
    </row>
    <row r="833" spans="1:1">
      <c r="A833" s="185"/>
    </row>
    <row r="834" spans="1:1">
      <c r="A834" s="185"/>
    </row>
    <row r="835" spans="1:1">
      <c r="A835" s="185"/>
    </row>
    <row r="836" spans="1:1">
      <c r="A836" s="185"/>
    </row>
    <row r="837" spans="1:1">
      <c r="A837" s="185"/>
    </row>
    <row r="838" spans="1:1">
      <c r="A838" s="185"/>
    </row>
    <row r="839" spans="1:1">
      <c r="A839" s="185"/>
    </row>
    <row r="840" spans="1:1">
      <c r="A840" s="185"/>
    </row>
    <row r="841" spans="1:1">
      <c r="A841" s="185"/>
    </row>
    <row r="842" spans="1:1">
      <c r="A842" s="185"/>
    </row>
    <row r="843" spans="1:1">
      <c r="A843" s="185"/>
    </row>
    <row r="844" spans="1:1">
      <c r="A844" s="185"/>
    </row>
    <row r="845" spans="1:1">
      <c r="A845" s="185"/>
    </row>
    <row r="846" spans="1:1">
      <c r="A846" s="185"/>
    </row>
    <row r="847" spans="1:1">
      <c r="A847" s="185"/>
    </row>
    <row r="848" spans="1:1">
      <c r="A848" s="185"/>
    </row>
    <row r="849" spans="1:1">
      <c r="A849" s="185"/>
    </row>
    <row r="850" spans="1:1">
      <c r="A850" s="185"/>
    </row>
    <row r="851" spans="1:1">
      <c r="A851" s="185"/>
    </row>
    <row r="852" spans="1:1">
      <c r="A852" s="185"/>
    </row>
    <row r="853" spans="1:1">
      <c r="A853" s="185"/>
    </row>
    <row r="854" spans="1:1">
      <c r="A854" s="185"/>
    </row>
    <row r="855" spans="1:1">
      <c r="A855" s="185"/>
    </row>
    <row r="856" spans="1:1">
      <c r="A856" s="185"/>
    </row>
    <row r="857" spans="1:1">
      <c r="A857" s="185"/>
    </row>
    <row r="858" spans="1:1">
      <c r="A858" s="185"/>
    </row>
    <row r="859" spans="1:1">
      <c r="A859" s="185"/>
    </row>
    <row r="860" spans="1:1">
      <c r="A860" s="185"/>
    </row>
    <row r="861" spans="1:1">
      <c r="A861" s="185"/>
    </row>
    <row r="862" spans="1:1">
      <c r="A862" s="185"/>
    </row>
    <row r="863" spans="1:1">
      <c r="A863" s="185"/>
    </row>
    <row r="864" spans="1:1">
      <c r="A864" s="185"/>
    </row>
    <row r="865" spans="1:1">
      <c r="A865" s="185"/>
    </row>
    <row r="866" spans="1:1">
      <c r="A866" s="185"/>
    </row>
    <row r="867" spans="1:1">
      <c r="A867" s="185"/>
    </row>
    <row r="868" spans="1:1">
      <c r="A868" s="185"/>
    </row>
    <row r="869" spans="1:1">
      <c r="A869" s="185"/>
    </row>
    <row r="870" spans="1:1">
      <c r="A870" s="185"/>
    </row>
    <row r="871" spans="1:1">
      <c r="A871" s="185"/>
    </row>
    <row r="872" spans="1:1">
      <c r="A872" s="185"/>
    </row>
    <row r="873" spans="1:1">
      <c r="A873" s="185"/>
    </row>
    <row r="874" spans="1:1">
      <c r="A874" s="185"/>
    </row>
    <row r="875" spans="1:1">
      <c r="A875" s="185"/>
    </row>
    <row r="876" spans="1:1">
      <c r="A876" s="185"/>
    </row>
    <row r="877" spans="1:1">
      <c r="A877" s="185"/>
    </row>
    <row r="878" spans="1:1">
      <c r="A878" s="185"/>
    </row>
    <row r="879" spans="1:1">
      <c r="A879" s="185"/>
    </row>
    <row r="880" spans="1:1">
      <c r="A880" s="185"/>
    </row>
    <row r="881" spans="1:1">
      <c r="A881" s="185"/>
    </row>
    <row r="882" spans="1:1">
      <c r="A882" s="185"/>
    </row>
    <row r="883" spans="1:1">
      <c r="A883" s="185"/>
    </row>
    <row r="884" spans="1:1">
      <c r="A884" s="185"/>
    </row>
    <row r="885" spans="1:1">
      <c r="A885" s="185"/>
    </row>
    <row r="886" spans="1:1">
      <c r="A886" s="185"/>
    </row>
    <row r="887" spans="1:1">
      <c r="A887" s="185"/>
    </row>
    <row r="888" spans="1:1">
      <c r="A888" s="185"/>
    </row>
    <row r="889" spans="1:1">
      <c r="A889" s="185"/>
    </row>
    <row r="890" spans="1:1">
      <c r="A890" s="185"/>
    </row>
    <row r="891" spans="1:1">
      <c r="A891" s="185"/>
    </row>
    <row r="892" spans="1:1">
      <c r="A892" s="185"/>
    </row>
    <row r="893" spans="1:1">
      <c r="A893" s="185"/>
    </row>
    <row r="894" spans="1:1">
      <c r="A894" s="185"/>
    </row>
    <row r="895" spans="1:1">
      <c r="A895" s="185"/>
    </row>
    <row r="896" spans="1:1">
      <c r="A896" s="185"/>
    </row>
    <row r="897" spans="1:1">
      <c r="A897" s="185"/>
    </row>
    <row r="898" spans="1:1">
      <c r="A898" s="185"/>
    </row>
    <row r="899" spans="1:1">
      <c r="A899" s="185"/>
    </row>
    <row r="900" spans="1:1">
      <c r="A900" s="185"/>
    </row>
    <row r="901" spans="1:1">
      <c r="A901" s="185"/>
    </row>
    <row r="902" spans="1:1">
      <c r="A902" s="185"/>
    </row>
    <row r="903" spans="1:1">
      <c r="A903" s="185"/>
    </row>
    <row r="904" spans="1:1">
      <c r="A904" s="185"/>
    </row>
    <row r="905" spans="1:1">
      <c r="A905" s="185"/>
    </row>
    <row r="906" spans="1:1">
      <c r="A906" s="185"/>
    </row>
    <row r="907" spans="1:1">
      <c r="A907" s="185"/>
    </row>
    <row r="908" spans="1:1">
      <c r="A908" s="185"/>
    </row>
    <row r="909" spans="1:1">
      <c r="A909" s="185"/>
    </row>
    <row r="910" spans="1:1">
      <c r="A910" s="185"/>
    </row>
    <row r="911" spans="1:1">
      <c r="A911" s="185"/>
    </row>
    <row r="912" spans="1:1">
      <c r="A912" s="185"/>
    </row>
    <row r="913" spans="1:1">
      <c r="A913" s="185"/>
    </row>
    <row r="914" spans="1:1">
      <c r="A914" s="185"/>
    </row>
    <row r="915" spans="1:1">
      <c r="A915" s="185"/>
    </row>
    <row r="916" spans="1:1">
      <c r="A916" s="185"/>
    </row>
    <row r="917" spans="1:1">
      <c r="A917" s="185"/>
    </row>
    <row r="918" spans="1:1">
      <c r="A918" s="185"/>
    </row>
    <row r="919" spans="1:1">
      <c r="A919" s="185"/>
    </row>
    <row r="920" spans="1:1">
      <c r="A920" s="185"/>
    </row>
    <row r="921" spans="1:1">
      <c r="A921" s="185"/>
    </row>
    <row r="922" spans="1:1">
      <c r="A922" s="185"/>
    </row>
    <row r="923" spans="1:1">
      <c r="A923" s="185"/>
    </row>
    <row r="924" spans="1:1">
      <c r="A924" s="185"/>
    </row>
    <row r="925" spans="1:1">
      <c r="A925" s="185"/>
    </row>
    <row r="926" spans="1:1">
      <c r="A926" s="185"/>
    </row>
    <row r="927" spans="1:1">
      <c r="A927" s="185"/>
    </row>
    <row r="928" spans="1:1">
      <c r="A928" s="185"/>
    </row>
    <row r="929" spans="1:1">
      <c r="A929" s="185"/>
    </row>
    <row r="930" spans="1:1">
      <c r="A930" s="185"/>
    </row>
    <row r="931" spans="1:1">
      <c r="A931" s="185"/>
    </row>
    <row r="932" spans="1:1">
      <c r="A932" s="185"/>
    </row>
    <row r="933" spans="1:1">
      <c r="A933" s="185"/>
    </row>
    <row r="934" spans="1:1">
      <c r="A934" s="185"/>
    </row>
    <row r="935" spans="1:1">
      <c r="A935" s="185"/>
    </row>
    <row r="936" spans="1:1">
      <c r="A936" s="185"/>
    </row>
    <row r="937" spans="1:1">
      <c r="A937" s="185"/>
    </row>
    <row r="938" spans="1:1">
      <c r="A938" s="185"/>
    </row>
    <row r="939" spans="1:1">
      <c r="A939" s="185"/>
    </row>
    <row r="940" spans="1:1">
      <c r="A940" s="185"/>
    </row>
    <row r="941" spans="1:1">
      <c r="A941" s="185"/>
    </row>
    <row r="942" spans="1:1">
      <c r="A942" s="185"/>
    </row>
    <row r="943" spans="1:1">
      <c r="A943" s="185"/>
    </row>
    <row r="944" spans="1:1">
      <c r="A944" s="185"/>
    </row>
    <row r="945" spans="1:1">
      <c r="A945" s="185"/>
    </row>
    <row r="946" spans="1:1">
      <c r="A946" s="185"/>
    </row>
    <row r="947" spans="1:1">
      <c r="A947" s="185"/>
    </row>
    <row r="948" spans="1:1">
      <c r="A948" s="185"/>
    </row>
    <row r="949" spans="1:1">
      <c r="A949" s="185"/>
    </row>
    <row r="950" spans="1:1">
      <c r="A950" s="185"/>
    </row>
    <row r="951" spans="1:1">
      <c r="A951" s="185"/>
    </row>
    <row r="952" spans="1:1">
      <c r="A952" s="185"/>
    </row>
    <row r="953" spans="1:1">
      <c r="A953" s="185"/>
    </row>
    <row r="954" spans="1:1">
      <c r="A954" s="185"/>
    </row>
    <row r="955" spans="1:1">
      <c r="A955" s="185"/>
    </row>
    <row r="956" spans="1:1">
      <c r="A956" s="185"/>
    </row>
    <row r="957" spans="1:1">
      <c r="A957" s="185"/>
    </row>
    <row r="958" spans="1:1">
      <c r="A958" s="185"/>
    </row>
    <row r="959" spans="1:1">
      <c r="A959" s="185"/>
    </row>
    <row r="960" spans="1:1">
      <c r="A960" s="185"/>
    </row>
    <row r="961" spans="1:1">
      <c r="A961" s="185"/>
    </row>
    <row r="962" spans="1:1">
      <c r="A962" s="185"/>
    </row>
    <row r="963" spans="1:1">
      <c r="A963" s="185"/>
    </row>
    <row r="964" spans="1:1">
      <c r="A964" s="185"/>
    </row>
    <row r="965" spans="1:1">
      <c r="A965" s="185"/>
    </row>
    <row r="966" spans="1:1">
      <c r="A966" s="185"/>
    </row>
    <row r="967" spans="1:1">
      <c r="A967" s="185"/>
    </row>
    <row r="968" spans="1:1">
      <c r="A968" s="185"/>
    </row>
    <row r="969" spans="1:1">
      <c r="A969" s="185"/>
    </row>
    <row r="970" spans="1:1">
      <c r="A970" s="185"/>
    </row>
    <row r="971" spans="1:1">
      <c r="A971" s="185"/>
    </row>
    <row r="972" spans="1:1">
      <c r="A972" s="185"/>
    </row>
    <row r="973" spans="1:1">
      <c r="A973" s="185"/>
    </row>
    <row r="974" spans="1:1">
      <c r="A974" s="185"/>
    </row>
    <row r="975" spans="1:1">
      <c r="A975" s="185"/>
    </row>
    <row r="976" spans="1:1">
      <c r="A976" s="185"/>
    </row>
    <row r="977" spans="1:1">
      <c r="A977" s="185"/>
    </row>
    <row r="978" spans="1:1">
      <c r="A978" s="185"/>
    </row>
    <row r="979" spans="1:1">
      <c r="A979" s="185"/>
    </row>
    <row r="980" spans="1:1">
      <c r="A980" s="185"/>
    </row>
    <row r="981" spans="1:1">
      <c r="A981" s="185"/>
    </row>
    <row r="982" spans="1:1">
      <c r="A982" s="185"/>
    </row>
    <row r="983" spans="1:1">
      <c r="A983" s="185"/>
    </row>
    <row r="984" spans="1:1">
      <c r="A984" s="185"/>
    </row>
    <row r="985" spans="1:1">
      <c r="A985" s="185"/>
    </row>
    <row r="986" spans="1:1">
      <c r="A986" s="185"/>
    </row>
    <row r="987" spans="1:1">
      <c r="A987" s="185"/>
    </row>
    <row r="988" spans="1:1">
      <c r="A988" s="185"/>
    </row>
    <row r="989" spans="1:1">
      <c r="A989" s="185"/>
    </row>
    <row r="990" spans="1:1">
      <c r="A990" s="185"/>
    </row>
    <row r="991" spans="1:1">
      <c r="A991" s="185"/>
    </row>
    <row r="992" spans="1:1">
      <c r="A992" s="185"/>
    </row>
    <row r="993" spans="1:1">
      <c r="A993" s="185"/>
    </row>
    <row r="994" spans="1:1">
      <c r="A994" s="185"/>
    </row>
    <row r="995" spans="1:1">
      <c r="A995" s="185"/>
    </row>
    <row r="996" spans="1:1">
      <c r="A996" s="185"/>
    </row>
    <row r="997" spans="1:1">
      <c r="A997" s="185"/>
    </row>
    <row r="998" spans="1:1">
      <c r="A998" s="185"/>
    </row>
    <row r="999" spans="1:1">
      <c r="A999" s="185"/>
    </row>
    <row r="1000" spans="1:1">
      <c r="A1000" s="185"/>
    </row>
    <row r="1001" spans="1:1">
      <c r="A1001" s="185"/>
    </row>
    <row r="1002" spans="1:1">
      <c r="A1002" s="185"/>
    </row>
    <row r="1003" spans="1:1">
      <c r="A1003" s="185"/>
    </row>
    <row r="1004" spans="1:1">
      <c r="A1004" s="185"/>
    </row>
    <row r="1005" spans="1:1">
      <c r="A1005" s="185"/>
    </row>
    <row r="1006" spans="1:1">
      <c r="A1006" s="185"/>
    </row>
    <row r="1007" spans="1:1">
      <c r="A1007" s="185"/>
    </row>
    <row r="1008" spans="1:1">
      <c r="A1008" s="185"/>
    </row>
    <row r="1009" spans="1:1">
      <c r="A1009" s="185"/>
    </row>
    <row r="1010" spans="1:1">
      <c r="A1010" s="185"/>
    </row>
    <row r="1011" spans="1:1">
      <c r="A1011" s="185"/>
    </row>
    <row r="1012" spans="1:1">
      <c r="A1012" s="185"/>
    </row>
    <row r="1013" spans="1:1">
      <c r="A1013" s="185"/>
    </row>
    <row r="1014" spans="1:1">
      <c r="A1014" s="185"/>
    </row>
    <row r="1015" spans="1:1">
      <c r="A1015" s="185"/>
    </row>
    <row r="1016" spans="1:1">
      <c r="A1016" s="185"/>
    </row>
    <row r="1017" spans="1:1">
      <c r="A1017" s="185"/>
    </row>
    <row r="1018" spans="1:1">
      <c r="A1018" s="185"/>
    </row>
    <row r="1019" spans="1:1">
      <c r="A1019" s="185"/>
    </row>
    <row r="1020" spans="1:1">
      <c r="A1020" s="185"/>
    </row>
    <row r="1021" spans="1:1">
      <c r="A1021" s="185"/>
    </row>
    <row r="1022" spans="1:1">
      <c r="A1022" s="185"/>
    </row>
    <row r="1023" spans="1:1">
      <c r="A1023" s="185"/>
    </row>
    <row r="1024" spans="1:1">
      <c r="A1024" s="185"/>
    </row>
    <row r="1025" spans="1:1">
      <c r="A1025" s="185"/>
    </row>
    <row r="1026" spans="1:1">
      <c r="A1026" s="185"/>
    </row>
    <row r="1027" spans="1:1">
      <c r="A1027" s="185"/>
    </row>
    <row r="1028" spans="1:1">
      <c r="A1028" s="185"/>
    </row>
    <row r="1029" spans="1:1">
      <c r="A1029" s="185"/>
    </row>
    <row r="1030" spans="1:1">
      <c r="A1030" s="185"/>
    </row>
    <row r="1031" spans="1:1">
      <c r="A1031" s="185"/>
    </row>
    <row r="1032" spans="1:1">
      <c r="A1032" s="185"/>
    </row>
    <row r="1033" spans="1:1">
      <c r="A1033" s="185"/>
    </row>
    <row r="1034" spans="1:1">
      <c r="A1034" s="185"/>
    </row>
    <row r="1035" spans="1:1">
      <c r="A1035" s="185"/>
    </row>
    <row r="1036" spans="1:1">
      <c r="A1036" s="185"/>
    </row>
    <row r="1037" spans="1:1">
      <c r="A1037" s="185"/>
    </row>
    <row r="1038" spans="1:1">
      <c r="A1038" s="185"/>
    </row>
    <row r="1039" spans="1:1">
      <c r="A1039" s="185"/>
    </row>
    <row r="1040" spans="1:1">
      <c r="A1040" s="185"/>
    </row>
    <row r="1041" spans="1:1">
      <c r="A1041" s="185"/>
    </row>
    <row r="1042" spans="1:1">
      <c r="A1042" s="185"/>
    </row>
    <row r="1043" spans="1:1">
      <c r="A1043" s="185"/>
    </row>
    <row r="1044" spans="1:1">
      <c r="A1044" s="185"/>
    </row>
    <row r="1045" spans="1:1">
      <c r="A1045" s="185"/>
    </row>
    <row r="1046" spans="1:1">
      <c r="A1046" s="185"/>
    </row>
    <row r="1047" spans="1:1">
      <c r="A1047" s="185"/>
    </row>
    <row r="1048" spans="1:1">
      <c r="A1048" s="185"/>
    </row>
    <row r="1049" spans="1:1">
      <c r="A1049" s="185"/>
    </row>
    <row r="1050" spans="1:1">
      <c r="A1050" s="185"/>
    </row>
    <row r="1051" spans="1:1">
      <c r="A1051" s="185"/>
    </row>
    <row r="1052" spans="1:1">
      <c r="A1052" s="185"/>
    </row>
    <row r="1053" spans="1:1">
      <c r="A1053" s="185"/>
    </row>
    <row r="1054" spans="1:1">
      <c r="A1054" s="185"/>
    </row>
    <row r="1055" spans="1:1">
      <c r="A1055" s="185"/>
    </row>
    <row r="1056" spans="1:1">
      <c r="A1056" s="185"/>
    </row>
    <row r="1057" spans="1:1">
      <c r="A1057" s="185"/>
    </row>
    <row r="1058" spans="1:1">
      <c r="A1058" s="185"/>
    </row>
    <row r="1059" spans="1:1">
      <c r="A1059" s="185"/>
    </row>
    <row r="1060" spans="1:1">
      <c r="A1060" s="185"/>
    </row>
    <row r="1061" spans="1:1">
      <c r="A1061" s="185"/>
    </row>
    <row r="1062" spans="1:1">
      <c r="A1062" s="185"/>
    </row>
    <row r="1063" spans="1:1">
      <c r="A1063" s="185"/>
    </row>
    <row r="1064" spans="1:1">
      <c r="A1064" s="185"/>
    </row>
    <row r="1065" spans="1:1">
      <c r="A1065" s="185"/>
    </row>
    <row r="1066" spans="1:1">
      <c r="A1066" s="185"/>
    </row>
    <row r="1067" spans="1:1">
      <c r="A1067" s="185"/>
    </row>
    <row r="1068" spans="1:1">
      <c r="A1068" s="185"/>
    </row>
    <row r="1069" spans="1:1">
      <c r="A1069" s="185"/>
    </row>
    <row r="1070" spans="1:1">
      <c r="A1070" s="185"/>
    </row>
    <row r="1071" spans="1:1">
      <c r="A1071" s="185"/>
    </row>
    <row r="1072" spans="1:1">
      <c r="A1072" s="185"/>
    </row>
    <row r="1073" spans="1:1">
      <c r="A1073" s="185"/>
    </row>
    <row r="1074" spans="1:1">
      <c r="A1074" s="185"/>
    </row>
    <row r="1075" spans="1:1">
      <c r="A1075" s="185"/>
    </row>
    <row r="1076" spans="1:1">
      <c r="A1076" s="185"/>
    </row>
    <row r="1077" spans="1:1">
      <c r="A1077" s="185"/>
    </row>
    <row r="1078" spans="1:1">
      <c r="A1078" s="185"/>
    </row>
    <row r="1079" spans="1:1">
      <c r="A1079" s="185"/>
    </row>
    <row r="1080" spans="1:1">
      <c r="A1080" s="185"/>
    </row>
    <row r="1081" spans="1:1">
      <c r="A1081" s="185"/>
    </row>
    <row r="1082" spans="1:1">
      <c r="A1082" s="185"/>
    </row>
    <row r="1083" spans="1:1">
      <c r="A1083" s="185"/>
    </row>
    <row r="1084" spans="1:1">
      <c r="A1084" s="185"/>
    </row>
    <row r="1085" spans="1:1">
      <c r="A1085" s="185"/>
    </row>
    <row r="1086" spans="1:1">
      <c r="A1086" s="185"/>
    </row>
    <row r="1087" spans="1:1">
      <c r="A1087" s="185"/>
    </row>
    <row r="1088" spans="1:1">
      <c r="A1088" s="185"/>
    </row>
    <row r="1089" spans="1:1">
      <c r="A1089" s="185"/>
    </row>
    <row r="1090" spans="1:1">
      <c r="A1090" s="185"/>
    </row>
    <row r="1091" spans="1:1">
      <c r="A1091" s="185"/>
    </row>
    <row r="1092" spans="1:1">
      <c r="A1092" s="185"/>
    </row>
    <row r="1093" spans="1:1">
      <c r="A1093" s="185"/>
    </row>
    <row r="1094" spans="1:1">
      <c r="A1094" s="185"/>
    </row>
    <row r="1095" spans="1:1">
      <c r="A1095" s="185"/>
    </row>
    <row r="1096" spans="1:1">
      <c r="A1096" s="185"/>
    </row>
    <row r="1097" spans="1:1">
      <c r="A1097" s="185"/>
    </row>
    <row r="1098" spans="1:1">
      <c r="A1098" s="185"/>
    </row>
    <row r="1099" spans="1:1">
      <c r="A1099" s="185"/>
    </row>
    <row r="1100" spans="1:1">
      <c r="A1100" s="185"/>
    </row>
    <row r="1101" spans="1:1">
      <c r="A1101" s="185"/>
    </row>
    <row r="1102" spans="1:1">
      <c r="A1102" s="185"/>
    </row>
    <row r="1103" spans="1:1">
      <c r="A1103" s="185"/>
    </row>
    <row r="1104" spans="1:1">
      <c r="A1104" s="185"/>
    </row>
    <row r="1105" spans="1:1">
      <c r="A1105" s="185"/>
    </row>
    <row r="1106" spans="1:1">
      <c r="A1106" s="185"/>
    </row>
    <row r="1107" spans="1:1">
      <c r="A1107" s="185"/>
    </row>
    <row r="1108" spans="1:1">
      <c r="A1108" s="185"/>
    </row>
    <row r="1109" spans="1:1">
      <c r="A1109" s="185"/>
    </row>
    <row r="1110" spans="1:1">
      <c r="A1110" s="185"/>
    </row>
    <row r="1111" spans="1:1">
      <c r="A1111" s="185"/>
    </row>
    <row r="1112" spans="1:1">
      <c r="A1112" s="185"/>
    </row>
    <row r="1113" spans="1:1">
      <c r="A1113" s="185"/>
    </row>
    <row r="1114" spans="1:1">
      <c r="A1114" s="185"/>
    </row>
    <row r="1115" spans="1:1">
      <c r="A1115" s="185"/>
    </row>
    <row r="1116" spans="1:1">
      <c r="A1116" s="185"/>
    </row>
    <row r="1117" spans="1:1">
      <c r="A1117" s="185"/>
    </row>
    <row r="1118" spans="1:1">
      <c r="A1118" s="185"/>
    </row>
    <row r="1119" spans="1:1">
      <c r="A1119" s="185"/>
    </row>
    <row r="1120" spans="1:1">
      <c r="A1120" s="185"/>
    </row>
    <row r="1121" spans="1:1">
      <c r="A1121" s="185"/>
    </row>
    <row r="1122" spans="1:1">
      <c r="A1122" s="185"/>
    </row>
    <row r="1123" spans="1:1">
      <c r="A1123" s="185"/>
    </row>
    <row r="1124" spans="1:1">
      <c r="A1124" s="185"/>
    </row>
    <row r="1125" spans="1:1">
      <c r="A1125" s="185"/>
    </row>
    <row r="1126" spans="1:1">
      <c r="A1126" s="185"/>
    </row>
    <row r="1127" spans="1:1">
      <c r="A1127" s="185"/>
    </row>
    <row r="1128" spans="1:1">
      <c r="A1128" s="185"/>
    </row>
    <row r="1129" spans="1:1">
      <c r="A1129" s="185"/>
    </row>
    <row r="1130" spans="1:1">
      <c r="A1130" s="185"/>
    </row>
    <row r="1131" spans="1:1">
      <c r="A1131" s="185"/>
    </row>
    <row r="1132" spans="1:1">
      <c r="A1132" s="185"/>
    </row>
    <row r="1133" spans="1:1">
      <c r="A1133" s="185"/>
    </row>
    <row r="1134" spans="1:1">
      <c r="A1134" s="185"/>
    </row>
    <row r="1135" spans="1:1">
      <c r="A1135" s="185"/>
    </row>
    <row r="1136" spans="1:1">
      <c r="A1136" s="185"/>
    </row>
    <row r="1137" spans="1:1">
      <c r="A1137" s="185"/>
    </row>
    <row r="1138" spans="1:1">
      <c r="A1138" s="185"/>
    </row>
    <row r="1139" spans="1:1">
      <c r="A1139" s="185"/>
    </row>
    <row r="1140" spans="1:1">
      <c r="A1140" s="185"/>
    </row>
    <row r="1141" spans="1:1">
      <c r="A1141" s="185"/>
    </row>
    <row r="1142" spans="1:1">
      <c r="A1142" s="185"/>
    </row>
    <row r="1143" spans="1:1">
      <c r="A1143" s="185"/>
    </row>
    <row r="1144" spans="1:1">
      <c r="A1144" s="185"/>
    </row>
    <row r="1145" spans="1:1">
      <c r="A1145" s="185"/>
    </row>
    <row r="1146" spans="1:1">
      <c r="A1146" s="185"/>
    </row>
    <row r="1147" spans="1:1">
      <c r="A1147" s="185"/>
    </row>
    <row r="1148" spans="1:1">
      <c r="A1148" s="185"/>
    </row>
    <row r="1149" spans="1:1">
      <c r="A1149" s="185"/>
    </row>
    <row r="1150" spans="1:1">
      <c r="A1150" s="185"/>
    </row>
    <row r="1151" spans="1:1">
      <c r="A1151" s="185"/>
    </row>
    <row r="1152" spans="1:1">
      <c r="A1152" s="185"/>
    </row>
    <row r="1153" spans="1:1">
      <c r="A1153" s="185"/>
    </row>
    <row r="1154" spans="1:1">
      <c r="A1154" s="185"/>
    </row>
    <row r="1155" spans="1:1">
      <c r="A1155" s="185"/>
    </row>
    <row r="1156" spans="1:1">
      <c r="A1156" s="185"/>
    </row>
    <row r="1157" spans="1:1">
      <c r="A1157" s="185"/>
    </row>
    <row r="1158" spans="1:1">
      <c r="A1158" s="185"/>
    </row>
    <row r="1159" spans="1:1">
      <c r="A1159" s="185"/>
    </row>
    <row r="1160" spans="1:1">
      <c r="A1160" s="185"/>
    </row>
    <row r="1161" spans="1:1">
      <c r="A1161" s="185"/>
    </row>
    <row r="1162" spans="1:1">
      <c r="A1162" s="185"/>
    </row>
    <row r="1163" spans="1:1">
      <c r="A1163" s="185"/>
    </row>
    <row r="1164" spans="1:1">
      <c r="A1164" s="185"/>
    </row>
    <row r="1165" spans="1:1">
      <c r="A1165" s="185"/>
    </row>
    <row r="1166" spans="1:1">
      <c r="A1166" s="185"/>
    </row>
    <row r="1167" spans="1:1">
      <c r="A1167" s="185"/>
    </row>
    <row r="1168" spans="1:1">
      <c r="A1168" s="185"/>
    </row>
    <row r="1169" spans="1:1">
      <c r="A1169" s="185"/>
    </row>
    <row r="1170" spans="1:1">
      <c r="A1170" s="185"/>
    </row>
    <row r="1171" spans="1:1">
      <c r="A1171" s="185"/>
    </row>
    <row r="1172" spans="1:1">
      <c r="A1172" s="185"/>
    </row>
    <row r="1173" spans="1:1">
      <c r="A1173" s="185"/>
    </row>
    <row r="1174" spans="1:1">
      <c r="A1174" s="185"/>
    </row>
    <row r="1175" spans="1:1">
      <c r="A1175" s="185"/>
    </row>
    <row r="1176" spans="1:1">
      <c r="A1176" s="185"/>
    </row>
    <row r="1177" spans="1:1">
      <c r="A1177" s="185"/>
    </row>
    <row r="1178" spans="1:1">
      <c r="A1178" s="185"/>
    </row>
    <row r="1179" spans="1:1">
      <c r="A1179" s="185"/>
    </row>
    <row r="1180" spans="1:1">
      <c r="A1180" s="185"/>
    </row>
    <row r="1181" spans="1:1">
      <c r="A1181" s="185"/>
    </row>
    <row r="1182" spans="1:1">
      <c r="A1182" s="185"/>
    </row>
    <row r="1183" spans="1:1">
      <c r="A1183" s="185"/>
    </row>
    <row r="1184" spans="1:1">
      <c r="A1184" s="185"/>
    </row>
    <row r="1185" spans="1:1">
      <c r="A1185" s="185"/>
    </row>
    <row r="1186" spans="1:1">
      <c r="A1186" s="185"/>
    </row>
    <row r="1187" spans="1:1">
      <c r="A1187" s="185"/>
    </row>
    <row r="1188" spans="1:1">
      <c r="A1188" s="185"/>
    </row>
    <row r="1189" spans="1:1">
      <c r="A1189" s="185"/>
    </row>
    <row r="1190" spans="1:1">
      <c r="A1190" s="185"/>
    </row>
    <row r="1191" spans="1:1">
      <c r="A1191" s="185"/>
    </row>
    <row r="1192" spans="1:1">
      <c r="A1192" s="185"/>
    </row>
    <row r="1193" spans="1:1">
      <c r="A1193" s="185"/>
    </row>
    <row r="1194" spans="1:1">
      <c r="A1194" s="185"/>
    </row>
    <row r="1195" spans="1:1">
      <c r="A1195" s="185"/>
    </row>
    <row r="1196" spans="1:1">
      <c r="A1196" s="185"/>
    </row>
    <row r="1197" spans="1:1">
      <c r="A1197" s="185"/>
    </row>
    <row r="1198" spans="1:1">
      <c r="A1198" s="185"/>
    </row>
    <row r="1199" spans="1:1">
      <c r="A1199" s="185"/>
    </row>
    <row r="1200" spans="1:1">
      <c r="A1200" s="185"/>
    </row>
    <row r="1201" spans="1:1">
      <c r="A1201" s="185"/>
    </row>
    <row r="1202" spans="1:1">
      <c r="A1202" s="185"/>
    </row>
    <row r="1203" spans="1:1">
      <c r="A1203" s="185"/>
    </row>
    <row r="1204" spans="1:1">
      <c r="A1204" s="185"/>
    </row>
    <row r="1205" spans="1:1">
      <c r="A1205" s="185"/>
    </row>
    <row r="1206" spans="1:1">
      <c r="A1206" s="185"/>
    </row>
    <row r="1207" spans="1:1">
      <c r="A1207" s="185"/>
    </row>
    <row r="1208" spans="1:1">
      <c r="A1208" s="185"/>
    </row>
    <row r="1209" spans="1:1">
      <c r="A1209" s="185"/>
    </row>
    <row r="1210" spans="1:1">
      <c r="A1210" s="185"/>
    </row>
    <row r="1211" spans="1:1">
      <c r="A1211" s="185"/>
    </row>
    <row r="1212" spans="1:1">
      <c r="A1212" s="185"/>
    </row>
    <row r="1213" spans="1:1">
      <c r="A1213" s="185"/>
    </row>
    <row r="1214" spans="1:1">
      <c r="A1214" s="185"/>
    </row>
    <row r="1215" spans="1:1">
      <c r="A1215" s="185"/>
    </row>
    <row r="1216" spans="1:1">
      <c r="A1216" s="185"/>
    </row>
    <row r="1217" spans="1:1">
      <c r="A1217" s="185"/>
    </row>
    <row r="1218" spans="1:1">
      <c r="A1218" s="185"/>
    </row>
    <row r="1219" spans="1:1">
      <c r="A1219" s="185"/>
    </row>
    <row r="1220" spans="1:1">
      <c r="A1220" s="185"/>
    </row>
    <row r="1221" spans="1:1">
      <c r="A1221" s="185"/>
    </row>
    <row r="1222" spans="1:1">
      <c r="A1222" s="185"/>
    </row>
    <row r="1223" spans="1:1">
      <c r="A1223" s="185"/>
    </row>
    <row r="1224" spans="1:1">
      <c r="A1224" s="185"/>
    </row>
    <row r="1225" spans="1:1">
      <c r="A1225" s="185"/>
    </row>
    <row r="1226" spans="1:1">
      <c r="A1226" s="185"/>
    </row>
    <row r="1227" spans="1:1">
      <c r="A1227" s="185"/>
    </row>
    <row r="1228" spans="1:1">
      <c r="A1228" s="185"/>
    </row>
    <row r="1229" spans="1:1">
      <c r="A1229" s="185"/>
    </row>
    <row r="1230" spans="1:1">
      <c r="A1230" s="185"/>
    </row>
    <row r="1231" spans="1:1">
      <c r="A1231" s="185"/>
    </row>
    <row r="1232" spans="1:1">
      <c r="A1232" s="185"/>
    </row>
    <row r="1233" spans="1:1">
      <c r="A1233" s="185"/>
    </row>
    <row r="1234" spans="1:1">
      <c r="A1234" s="185"/>
    </row>
    <row r="1235" spans="1:1">
      <c r="A1235" s="185"/>
    </row>
    <row r="1236" spans="1:1">
      <c r="A1236" s="185"/>
    </row>
    <row r="1237" spans="1:1">
      <c r="A1237" s="185"/>
    </row>
    <row r="1238" spans="1:1">
      <c r="A1238" s="185"/>
    </row>
    <row r="1239" spans="1:1">
      <c r="A1239" s="185"/>
    </row>
    <row r="1240" spans="1:1">
      <c r="A1240" s="185"/>
    </row>
    <row r="1241" spans="1:1">
      <c r="A1241" s="185"/>
    </row>
    <row r="1242" spans="1:1">
      <c r="A1242" s="185"/>
    </row>
    <row r="1243" spans="1:1">
      <c r="A1243" s="185"/>
    </row>
    <row r="1244" spans="1:1">
      <c r="A1244" s="185"/>
    </row>
    <row r="1245" spans="1:1">
      <c r="A1245" s="185"/>
    </row>
    <row r="1246" spans="1:1">
      <c r="A1246" s="185"/>
    </row>
    <row r="1247" spans="1:1">
      <c r="A1247" s="185"/>
    </row>
    <row r="1248" spans="1:1">
      <c r="A1248" s="185"/>
    </row>
    <row r="1249" spans="1:1">
      <c r="A1249" s="185"/>
    </row>
    <row r="1250" spans="1:1">
      <c r="A1250" s="185"/>
    </row>
    <row r="1251" spans="1:1">
      <c r="A1251" s="185"/>
    </row>
    <row r="1252" spans="1:1">
      <c r="A1252" s="185"/>
    </row>
    <row r="1253" spans="1:1">
      <c r="A1253" s="185"/>
    </row>
    <row r="1254" spans="1:1">
      <c r="A1254" s="185"/>
    </row>
    <row r="1255" spans="1:1">
      <c r="A1255" s="185"/>
    </row>
    <row r="1256" spans="1:1">
      <c r="A1256" s="185"/>
    </row>
    <row r="1257" spans="1:1">
      <c r="A1257" s="185"/>
    </row>
    <row r="1258" spans="1:1">
      <c r="A1258" s="185"/>
    </row>
    <row r="1259" spans="1:1">
      <c r="A1259" s="185"/>
    </row>
    <row r="1260" spans="1:1">
      <c r="A1260" s="185"/>
    </row>
    <row r="1261" spans="1:1">
      <c r="A1261" s="185"/>
    </row>
    <row r="1262" spans="1:1">
      <c r="A1262" s="185"/>
    </row>
    <row r="1263" spans="1:1">
      <c r="A1263" s="185"/>
    </row>
    <row r="1264" spans="1:1">
      <c r="A1264" s="185"/>
    </row>
    <row r="1265" spans="1:1">
      <c r="A1265" s="185"/>
    </row>
    <row r="1266" spans="1:1">
      <c r="A1266" s="185"/>
    </row>
    <row r="1267" spans="1:1">
      <c r="A1267" s="185"/>
    </row>
    <row r="1268" spans="1:1">
      <c r="A1268" s="185"/>
    </row>
    <row r="1269" spans="1:1">
      <c r="A1269" s="185"/>
    </row>
    <row r="1270" spans="1:1">
      <c r="A1270" s="185"/>
    </row>
    <row r="1271" spans="1:1">
      <c r="A1271" s="185"/>
    </row>
    <row r="1272" spans="1:1">
      <c r="A1272" s="185"/>
    </row>
    <row r="1273" spans="1:1">
      <c r="A1273" s="185"/>
    </row>
    <row r="1274" spans="1:1">
      <c r="A1274" s="185"/>
    </row>
    <row r="1275" spans="1:1">
      <c r="A1275" s="185"/>
    </row>
    <row r="1276" spans="1:1">
      <c r="A1276" s="185"/>
    </row>
    <row r="1277" spans="1:1">
      <c r="A1277" s="185"/>
    </row>
    <row r="1278" spans="1:1">
      <c r="A1278" s="185"/>
    </row>
    <row r="1279" spans="1:1">
      <c r="A1279" s="185"/>
    </row>
    <row r="1280" spans="1:1">
      <c r="A1280" s="185"/>
    </row>
    <row r="1281" spans="1:1">
      <c r="A1281" s="185"/>
    </row>
    <row r="1282" spans="1:1">
      <c r="A1282" s="185"/>
    </row>
    <row r="1283" spans="1:1">
      <c r="A1283" s="185"/>
    </row>
    <row r="1284" spans="1:1">
      <c r="A1284" s="185"/>
    </row>
    <row r="1285" spans="1:1">
      <c r="A1285" s="185"/>
    </row>
    <row r="1286" spans="1:1">
      <c r="A1286" s="185"/>
    </row>
    <row r="1287" spans="1:1">
      <c r="A1287" s="185"/>
    </row>
    <row r="1288" spans="1:1">
      <c r="A1288" s="185"/>
    </row>
    <row r="1289" spans="1:1">
      <c r="A1289" s="185"/>
    </row>
    <row r="1290" spans="1:1">
      <c r="A1290" s="185"/>
    </row>
    <row r="1291" spans="1:1">
      <c r="A1291" s="185"/>
    </row>
    <row r="1292" spans="1:1">
      <c r="A1292" s="185"/>
    </row>
    <row r="1293" spans="1:1">
      <c r="A1293" s="185"/>
    </row>
    <row r="1294" spans="1:1">
      <c r="A1294" s="185"/>
    </row>
    <row r="1295" spans="1:1">
      <c r="A1295" s="185"/>
    </row>
    <row r="1296" spans="1:1">
      <c r="A1296" s="185"/>
    </row>
    <row r="1297" spans="1:1">
      <c r="A1297" s="185"/>
    </row>
    <row r="1298" spans="1:1">
      <c r="A1298" s="185"/>
    </row>
    <row r="1299" spans="1:1">
      <c r="A1299" s="185"/>
    </row>
    <row r="1300" spans="1:1">
      <c r="A1300" s="185"/>
    </row>
    <row r="1301" spans="1:1">
      <c r="A1301" s="185"/>
    </row>
    <row r="1302" spans="1:1">
      <c r="A1302" s="185"/>
    </row>
    <row r="1303" spans="1:1">
      <c r="A1303" s="185"/>
    </row>
    <row r="1304" spans="1:1">
      <c r="A1304" s="185"/>
    </row>
    <row r="1305" spans="1:1">
      <c r="A1305" s="185"/>
    </row>
    <row r="1306" spans="1:1">
      <c r="A1306" s="185"/>
    </row>
    <row r="1307" spans="1:1">
      <c r="A1307" s="185"/>
    </row>
    <row r="1308" spans="1:1">
      <c r="A1308" s="185"/>
    </row>
    <row r="1309" spans="1:1">
      <c r="A1309" s="185"/>
    </row>
    <row r="1310" spans="1:1">
      <c r="A1310" s="185"/>
    </row>
    <row r="1311" spans="1:1">
      <c r="A1311" s="185"/>
    </row>
    <row r="1312" spans="1:1">
      <c r="A1312" s="185"/>
    </row>
    <row r="1313" spans="1:1">
      <c r="A1313" s="185"/>
    </row>
    <row r="1314" spans="1:1">
      <c r="A1314" s="185"/>
    </row>
    <row r="1315" spans="1:1">
      <c r="A1315" s="185"/>
    </row>
    <row r="1316" spans="1:1">
      <c r="A1316" s="185"/>
    </row>
    <row r="1317" spans="1:1">
      <c r="A1317" s="185"/>
    </row>
    <row r="1318" spans="1:1">
      <c r="A1318" s="185"/>
    </row>
    <row r="1319" spans="1:1">
      <c r="A1319" s="185"/>
    </row>
    <row r="1320" spans="1:1">
      <c r="A1320" s="185"/>
    </row>
    <row r="1321" spans="1:1">
      <c r="A1321" s="185"/>
    </row>
    <row r="1322" spans="1:1">
      <c r="A1322" s="185"/>
    </row>
    <row r="1323" spans="1:1">
      <c r="A1323" s="185"/>
    </row>
    <row r="1324" spans="1:1">
      <c r="A1324" s="185"/>
    </row>
    <row r="1325" spans="1:1">
      <c r="A1325" s="185"/>
    </row>
    <row r="1326" spans="1:1">
      <c r="A1326" s="185"/>
    </row>
    <row r="1327" spans="1:1">
      <c r="A1327" s="185"/>
    </row>
    <row r="1328" spans="1:1">
      <c r="A1328" s="185"/>
    </row>
    <row r="1329" spans="1:1">
      <c r="A1329" s="185"/>
    </row>
    <row r="1330" spans="1:1">
      <c r="A1330" s="185"/>
    </row>
    <row r="1331" spans="1:1">
      <c r="A1331" s="185"/>
    </row>
    <row r="1332" spans="1:1">
      <c r="A1332" s="185"/>
    </row>
    <row r="1333" spans="1:1">
      <c r="A1333" s="185"/>
    </row>
    <row r="1334" spans="1:1">
      <c r="A1334" s="185"/>
    </row>
    <row r="1335" spans="1:1">
      <c r="A1335" s="185"/>
    </row>
    <row r="1336" spans="1:1">
      <c r="A1336" s="185"/>
    </row>
    <row r="1337" spans="1:1">
      <c r="A1337" s="185"/>
    </row>
    <row r="1338" spans="1:1">
      <c r="A1338" s="185"/>
    </row>
    <row r="1339" spans="1:1">
      <c r="A1339" s="185"/>
    </row>
    <row r="1340" spans="1:1">
      <c r="A1340" s="185"/>
    </row>
    <row r="1341" spans="1:1">
      <c r="A1341" s="185"/>
    </row>
    <row r="1342" spans="1:1">
      <c r="A1342" s="185"/>
    </row>
    <row r="1343" spans="1:1">
      <c r="A1343" s="185"/>
    </row>
    <row r="1344" spans="1:1">
      <c r="A1344" s="185"/>
    </row>
    <row r="1345" spans="1:1">
      <c r="A1345" s="185"/>
    </row>
    <row r="1346" spans="1:1">
      <c r="A1346" s="185"/>
    </row>
    <row r="1347" spans="1:1">
      <c r="A1347" s="185"/>
    </row>
    <row r="1348" spans="1:1">
      <c r="A1348" s="185"/>
    </row>
    <row r="1349" spans="1:1">
      <c r="A1349" s="185"/>
    </row>
    <row r="1350" spans="1:1">
      <c r="A1350" s="185"/>
    </row>
    <row r="1351" spans="1:1">
      <c r="A1351" s="185"/>
    </row>
    <row r="1352" spans="1:1">
      <c r="A1352" s="185"/>
    </row>
    <row r="1353" spans="1:1">
      <c r="A1353" s="185"/>
    </row>
    <row r="1354" spans="1:1">
      <c r="A1354" s="185"/>
    </row>
    <row r="1355" spans="1:1">
      <c r="A1355" s="185"/>
    </row>
    <row r="1356" spans="1:1">
      <c r="A1356" s="185"/>
    </row>
    <row r="1357" spans="1:1">
      <c r="A1357" s="185"/>
    </row>
    <row r="1358" spans="1:1">
      <c r="A1358" s="185"/>
    </row>
    <row r="1359" spans="1:1">
      <c r="A1359" s="185"/>
    </row>
    <row r="1360" spans="1:1">
      <c r="A1360" s="185"/>
    </row>
    <row r="1361" spans="1:1">
      <c r="A1361" s="185"/>
    </row>
    <row r="1362" spans="1:1">
      <c r="A1362" s="185"/>
    </row>
    <row r="1363" spans="1:1">
      <c r="A1363" s="185"/>
    </row>
    <row r="1364" spans="1:1">
      <c r="A1364" s="185"/>
    </row>
    <row r="1365" spans="1:1">
      <c r="A1365" s="185"/>
    </row>
    <row r="1366" spans="1:1">
      <c r="A1366" s="185"/>
    </row>
    <row r="1367" spans="1:1">
      <c r="A1367" s="185"/>
    </row>
    <row r="1368" spans="1:1">
      <c r="A1368" s="185"/>
    </row>
    <row r="1369" spans="1:1">
      <c r="A1369" s="185"/>
    </row>
    <row r="1370" spans="1:1">
      <c r="A1370" s="185"/>
    </row>
    <row r="1371" spans="1:1">
      <c r="A1371" s="185"/>
    </row>
    <row r="1372" spans="1:1">
      <c r="A1372" s="185"/>
    </row>
    <row r="1373" spans="1:1">
      <c r="A1373" s="185"/>
    </row>
    <row r="1374" spans="1:1">
      <c r="A1374" s="185"/>
    </row>
    <row r="1375" spans="1:1">
      <c r="A1375" s="185"/>
    </row>
    <row r="1376" spans="1:1">
      <c r="A1376" s="185"/>
    </row>
    <row r="1377" spans="1:1">
      <c r="A1377" s="185"/>
    </row>
    <row r="1378" spans="1:1">
      <c r="A1378" s="185"/>
    </row>
    <row r="1379" spans="1:1">
      <c r="A1379" s="185"/>
    </row>
    <row r="1380" spans="1:1">
      <c r="A1380" s="185"/>
    </row>
    <row r="1381" spans="1:1">
      <c r="A1381" s="185"/>
    </row>
    <row r="1382" spans="1:1">
      <c r="A1382" s="185"/>
    </row>
    <row r="1383" spans="1:1">
      <c r="A1383" s="185"/>
    </row>
    <row r="1384" spans="1:1">
      <c r="A1384" s="185"/>
    </row>
    <row r="1385" spans="1:1">
      <c r="A1385" s="185"/>
    </row>
    <row r="1386" spans="1:1">
      <c r="A1386" s="185"/>
    </row>
    <row r="1387" spans="1:1">
      <c r="A1387" s="185"/>
    </row>
    <row r="1388" spans="1:1">
      <c r="A1388" s="185"/>
    </row>
    <row r="1389" spans="1:1">
      <c r="A1389" s="185"/>
    </row>
    <row r="1390" spans="1:1">
      <c r="A1390" s="185"/>
    </row>
    <row r="1391" spans="1:1">
      <c r="A1391" s="185"/>
    </row>
    <row r="1392" spans="1:1">
      <c r="A1392" s="185"/>
    </row>
    <row r="1393" spans="1:1">
      <c r="A1393" s="185"/>
    </row>
    <row r="1394" spans="1:1">
      <c r="A1394" s="185"/>
    </row>
    <row r="1395" spans="1:1">
      <c r="A1395" s="185"/>
    </row>
    <row r="1396" spans="1:1">
      <c r="A1396" s="185"/>
    </row>
    <row r="1397" spans="1:1">
      <c r="A1397" s="185"/>
    </row>
    <row r="1398" spans="1:1">
      <c r="A1398" s="185"/>
    </row>
    <row r="1399" spans="1:1">
      <c r="A1399" s="185"/>
    </row>
    <row r="1400" spans="1:1">
      <c r="A1400" s="185"/>
    </row>
    <row r="1401" spans="1:1">
      <c r="A1401" s="185"/>
    </row>
    <row r="1402" spans="1:1">
      <c r="A1402" s="185"/>
    </row>
    <row r="1403" spans="1:1">
      <c r="A1403" s="185"/>
    </row>
    <row r="1404" spans="1:1">
      <c r="A1404" s="185"/>
    </row>
    <row r="1405" spans="1:1">
      <c r="A1405" s="185"/>
    </row>
    <row r="1406" spans="1:1">
      <c r="A1406" s="185"/>
    </row>
    <row r="1407" spans="1:1">
      <c r="A1407" s="185"/>
    </row>
    <row r="1408" spans="1:1">
      <c r="A1408" s="185"/>
    </row>
    <row r="1409" spans="1:1">
      <c r="A1409" s="185"/>
    </row>
    <row r="1410" spans="1:1">
      <c r="A1410" s="185"/>
    </row>
    <row r="1411" spans="1:1">
      <c r="A1411" s="185"/>
    </row>
    <row r="1412" spans="1:1">
      <c r="A1412" s="185"/>
    </row>
    <row r="1413" spans="1:1">
      <c r="A1413" s="185"/>
    </row>
    <row r="1414" spans="1:1">
      <c r="A1414" s="185"/>
    </row>
    <row r="1415" spans="1:1">
      <c r="A1415" s="185"/>
    </row>
    <row r="1416" spans="1:1">
      <c r="A1416" s="185"/>
    </row>
    <row r="1417" spans="1:1">
      <c r="A1417" s="185"/>
    </row>
    <row r="1418" spans="1:1">
      <c r="A1418" s="185"/>
    </row>
    <row r="1419" spans="1:1">
      <c r="A1419" s="185"/>
    </row>
    <row r="1420" spans="1:1">
      <c r="A1420" s="185"/>
    </row>
    <row r="1421" spans="1:1">
      <c r="A1421" s="185"/>
    </row>
    <row r="1422" spans="1:1">
      <c r="A1422" s="185"/>
    </row>
    <row r="1423" spans="1:1">
      <c r="A1423" s="185"/>
    </row>
    <row r="1424" spans="1:1">
      <c r="A1424" s="185"/>
    </row>
    <row r="1425" spans="1:1">
      <c r="A1425" s="185"/>
    </row>
    <row r="1426" spans="1:1">
      <c r="A1426" s="185"/>
    </row>
    <row r="1427" spans="1:1">
      <c r="A1427" s="185"/>
    </row>
    <row r="1428" spans="1:1">
      <c r="A1428" s="185"/>
    </row>
    <row r="1429" spans="1:1">
      <c r="A1429" s="185"/>
    </row>
    <row r="1430" spans="1:1">
      <c r="A1430" s="185"/>
    </row>
    <row r="1431" spans="1:1">
      <c r="A1431" s="185"/>
    </row>
    <row r="1432" spans="1:1">
      <c r="A1432" s="185"/>
    </row>
    <row r="1433" spans="1:1">
      <c r="A1433" s="185"/>
    </row>
    <row r="1434" spans="1:1">
      <c r="A1434" s="185"/>
    </row>
    <row r="1435" spans="1:1">
      <c r="A1435" s="185"/>
    </row>
    <row r="1436" spans="1:1">
      <c r="A1436" s="185"/>
    </row>
    <row r="1437" spans="1:1">
      <c r="A1437" s="185"/>
    </row>
    <row r="1438" spans="1:1">
      <c r="A1438" s="185"/>
    </row>
    <row r="1439" spans="1:1">
      <c r="A1439" s="185"/>
    </row>
    <row r="1440" spans="1:1">
      <c r="A1440" s="185"/>
    </row>
    <row r="1441" spans="1:1">
      <c r="A1441" s="185"/>
    </row>
    <row r="1442" spans="1:1">
      <c r="A1442" s="185"/>
    </row>
    <row r="1443" spans="1:1">
      <c r="A1443" s="185"/>
    </row>
    <row r="1444" spans="1:1">
      <c r="A1444" s="185"/>
    </row>
    <row r="1445" spans="1:1">
      <c r="A1445" s="185"/>
    </row>
    <row r="1446" spans="1:1">
      <c r="A1446" s="185"/>
    </row>
    <row r="1447" spans="1:1">
      <c r="A1447" s="185"/>
    </row>
    <row r="1448" spans="1:1">
      <c r="A1448" s="185"/>
    </row>
    <row r="1449" spans="1:1">
      <c r="A1449" s="185"/>
    </row>
    <row r="1450" spans="1:1">
      <c r="A1450" s="185"/>
    </row>
    <row r="1451" spans="1:1">
      <c r="A1451" s="185"/>
    </row>
    <row r="1452" spans="1:1">
      <c r="A1452" s="185"/>
    </row>
    <row r="1453" spans="1:1">
      <c r="A1453" s="185"/>
    </row>
    <row r="1454" spans="1:1">
      <c r="A1454" s="185"/>
    </row>
    <row r="1455" spans="1:1">
      <c r="A1455" s="185"/>
    </row>
    <row r="1456" spans="1:1">
      <c r="A1456" s="185"/>
    </row>
    <row r="1457" spans="1:1">
      <c r="A1457" s="185"/>
    </row>
    <row r="1458" spans="1:1">
      <c r="A1458" s="185"/>
    </row>
    <row r="1459" spans="1:1">
      <c r="A1459" s="185"/>
    </row>
    <row r="1460" spans="1:1">
      <c r="A1460" s="185"/>
    </row>
    <row r="1461" spans="1:1">
      <c r="A1461" s="185"/>
    </row>
    <row r="1462" spans="1:1">
      <c r="A1462" s="185"/>
    </row>
    <row r="1463" spans="1:1">
      <c r="A1463" s="185"/>
    </row>
    <row r="1464" spans="1:1">
      <c r="A1464" s="185"/>
    </row>
    <row r="1465" spans="1:1">
      <c r="A1465" s="185"/>
    </row>
    <row r="1466" spans="1:1">
      <c r="A1466" s="185"/>
    </row>
    <row r="1467" spans="1:1">
      <c r="A1467" s="185"/>
    </row>
    <row r="1468" spans="1:1">
      <c r="A1468" s="185"/>
    </row>
    <row r="1469" spans="1:1">
      <c r="A1469" s="185"/>
    </row>
    <row r="1470" spans="1:1">
      <c r="A1470" s="185"/>
    </row>
    <row r="1471" spans="1:1">
      <c r="A1471" s="185"/>
    </row>
    <row r="1472" spans="1:1">
      <c r="A1472" s="185"/>
    </row>
    <row r="1473" spans="1:1">
      <c r="A1473" s="185"/>
    </row>
    <row r="1474" spans="1:1">
      <c r="A1474" s="185"/>
    </row>
    <row r="1475" spans="1:1">
      <c r="A1475" s="185"/>
    </row>
    <row r="1476" spans="1:1">
      <c r="A1476" s="185"/>
    </row>
    <row r="1477" spans="1:1">
      <c r="A1477" s="185"/>
    </row>
    <row r="1478" spans="1:1">
      <c r="A1478" s="185"/>
    </row>
    <row r="1479" spans="1:1">
      <c r="A1479" s="185"/>
    </row>
    <row r="1480" spans="1:1">
      <c r="A1480" s="185"/>
    </row>
    <row r="1481" spans="1:1">
      <c r="A1481" s="185"/>
    </row>
    <row r="1482" spans="1:1">
      <c r="A1482" s="185"/>
    </row>
    <row r="1483" spans="1:1">
      <c r="A1483" s="185"/>
    </row>
    <row r="1484" spans="1:1">
      <c r="A1484" s="185"/>
    </row>
    <row r="1485" spans="1:1">
      <c r="A1485" s="185"/>
    </row>
    <row r="1486" spans="1:1">
      <c r="A1486" s="185"/>
    </row>
    <row r="1487" spans="1:1">
      <c r="A1487" s="185"/>
    </row>
    <row r="1488" spans="1:1">
      <c r="A1488" s="185"/>
    </row>
    <row r="1489" spans="1:1">
      <c r="A1489" s="185"/>
    </row>
    <row r="1490" spans="1:1">
      <c r="A1490" s="185"/>
    </row>
    <row r="1491" spans="1:1">
      <c r="A1491" s="185"/>
    </row>
    <row r="1492" spans="1:1">
      <c r="A1492" s="185"/>
    </row>
    <row r="1493" spans="1:1">
      <c r="A1493" s="185"/>
    </row>
    <row r="1494" spans="1:1">
      <c r="A1494" s="185"/>
    </row>
    <row r="1495" spans="1:1">
      <c r="A1495" s="185"/>
    </row>
    <row r="1496" spans="1:1">
      <c r="A1496" s="185"/>
    </row>
    <row r="1497" spans="1:1">
      <c r="A1497" s="185"/>
    </row>
    <row r="1498" spans="1:1">
      <c r="A1498" s="185"/>
    </row>
    <row r="1499" spans="1:1">
      <c r="A1499" s="185"/>
    </row>
    <row r="1500" spans="1:1">
      <c r="A1500" s="185"/>
    </row>
    <row r="1501" spans="1:1">
      <c r="A1501" s="185"/>
    </row>
    <row r="1502" spans="1:1">
      <c r="A1502" s="185"/>
    </row>
    <row r="1503" spans="1:1">
      <c r="A1503" s="185"/>
    </row>
    <row r="1504" spans="1:1">
      <c r="A1504" s="185"/>
    </row>
    <row r="1505" spans="1:1">
      <c r="A1505" s="185"/>
    </row>
    <row r="1506" spans="1:1">
      <c r="A1506" s="185"/>
    </row>
    <row r="1507" spans="1:1">
      <c r="A1507" s="185"/>
    </row>
    <row r="1508" spans="1:1">
      <c r="A1508" s="185"/>
    </row>
    <row r="1509" spans="1:1">
      <c r="A1509" s="185"/>
    </row>
    <row r="1510" spans="1:1">
      <c r="A1510" s="185"/>
    </row>
    <row r="1511" spans="1:1">
      <c r="A1511" s="185"/>
    </row>
    <row r="1512" spans="1:1">
      <c r="A1512" s="185"/>
    </row>
    <row r="1513" spans="1:1">
      <c r="A1513" s="185"/>
    </row>
    <row r="1514" spans="1:1">
      <c r="A1514" s="185"/>
    </row>
    <row r="1515" spans="1:1">
      <c r="A1515" s="185"/>
    </row>
    <row r="1516" spans="1:1">
      <c r="A1516" s="185"/>
    </row>
    <row r="1517" spans="1:1">
      <c r="A1517" s="185"/>
    </row>
    <row r="1518" spans="1:1">
      <c r="A1518" s="185"/>
    </row>
    <row r="1519" spans="1:1">
      <c r="A1519" s="185"/>
    </row>
    <row r="1520" spans="1:1">
      <c r="A1520" s="185"/>
    </row>
    <row r="1521" spans="1:1">
      <c r="A1521" s="185"/>
    </row>
    <row r="1522" spans="1:1">
      <c r="A1522" s="185"/>
    </row>
    <row r="1523" spans="1:1">
      <c r="A1523" s="185"/>
    </row>
    <row r="1524" spans="1:1">
      <c r="A1524" s="185"/>
    </row>
    <row r="1525" spans="1:1">
      <c r="A1525" s="185"/>
    </row>
    <row r="1526" spans="1:1">
      <c r="A1526" s="185"/>
    </row>
    <row r="1527" spans="1:1">
      <c r="A1527" s="185"/>
    </row>
    <row r="1528" spans="1:1">
      <c r="A1528" s="185"/>
    </row>
    <row r="1529" spans="1:1">
      <c r="A1529" s="185"/>
    </row>
    <row r="1530" spans="1:1">
      <c r="A1530" s="185"/>
    </row>
    <row r="1531" spans="1:1">
      <c r="A1531" s="185"/>
    </row>
    <row r="1532" spans="1:1">
      <c r="A1532" s="185"/>
    </row>
    <row r="1533" spans="1:1">
      <c r="A1533" s="185"/>
    </row>
    <row r="1534" spans="1:1">
      <c r="A1534" s="185"/>
    </row>
    <row r="1535" spans="1:1">
      <c r="A1535" s="185"/>
    </row>
    <row r="1536" spans="1:1">
      <c r="A1536" s="185"/>
    </row>
    <row r="1537" spans="1:1">
      <c r="A1537" s="185"/>
    </row>
    <row r="1538" spans="1:1">
      <c r="A1538" s="185"/>
    </row>
    <row r="1539" spans="1:1">
      <c r="A1539" s="185"/>
    </row>
    <row r="1540" spans="1:1">
      <c r="A1540" s="185"/>
    </row>
    <row r="1541" spans="1:1">
      <c r="A1541" s="185"/>
    </row>
    <row r="1542" spans="1:1">
      <c r="A1542" s="185"/>
    </row>
    <row r="1543" spans="1:1">
      <c r="A1543" s="185"/>
    </row>
    <row r="1544" spans="1:1">
      <c r="A1544" s="185"/>
    </row>
    <row r="1545" spans="1:1">
      <c r="A1545" s="185"/>
    </row>
    <row r="1546" spans="1:1">
      <c r="A1546" s="185"/>
    </row>
    <row r="1547" spans="1:1">
      <c r="A1547" s="185"/>
    </row>
    <row r="1548" spans="1:1">
      <c r="A1548" s="185"/>
    </row>
    <row r="1549" spans="1:1">
      <c r="A1549" s="185"/>
    </row>
    <row r="1550" spans="1:1">
      <c r="A1550" s="185"/>
    </row>
    <row r="1551" spans="1:1">
      <c r="A1551" s="185"/>
    </row>
    <row r="1552" spans="1:1">
      <c r="A1552" s="185"/>
    </row>
    <row r="1553" spans="1:1">
      <c r="A1553" s="185"/>
    </row>
    <row r="1554" spans="1:1">
      <c r="A1554" s="185"/>
    </row>
    <row r="1555" spans="1:1">
      <c r="A1555" s="185"/>
    </row>
    <row r="1556" spans="1:1">
      <c r="A1556" s="185"/>
    </row>
    <row r="1557" spans="1:1">
      <c r="A1557" s="185"/>
    </row>
    <row r="1558" spans="1:1">
      <c r="A1558" s="185"/>
    </row>
    <row r="1559" spans="1:1">
      <c r="A1559" s="185"/>
    </row>
    <row r="1560" spans="1:1">
      <c r="A1560" s="185"/>
    </row>
    <row r="1561" spans="1:1">
      <c r="A1561" s="185"/>
    </row>
    <row r="1562" spans="1:1">
      <c r="A1562" s="185"/>
    </row>
    <row r="1563" spans="1:1">
      <c r="A1563" s="185"/>
    </row>
    <row r="1564" spans="1:1">
      <c r="A1564" s="185"/>
    </row>
    <row r="1565" spans="1:1">
      <c r="A1565" s="185"/>
    </row>
    <row r="1566" spans="1:1">
      <c r="A1566" s="185"/>
    </row>
    <row r="1567" spans="1:1">
      <c r="A1567" s="185"/>
    </row>
    <row r="1568" spans="1:1">
      <c r="A1568" s="185"/>
    </row>
    <row r="1569" spans="1:1">
      <c r="A1569" s="185"/>
    </row>
    <row r="1570" spans="1:1">
      <c r="A1570" s="185"/>
    </row>
    <row r="1571" spans="1:1">
      <c r="A1571" s="185"/>
    </row>
    <row r="1572" spans="1:1">
      <c r="A1572" s="185"/>
    </row>
    <row r="1573" spans="1:1">
      <c r="A1573" s="185"/>
    </row>
    <row r="1574" spans="1:1">
      <c r="A1574" s="185"/>
    </row>
    <row r="1575" spans="1:1">
      <c r="A1575" s="185"/>
    </row>
    <row r="1576" spans="1:1">
      <c r="A1576" s="185"/>
    </row>
    <row r="1577" spans="1:1">
      <c r="A1577" s="185"/>
    </row>
    <row r="1578" spans="1:1">
      <c r="A1578" s="185"/>
    </row>
    <row r="1579" spans="1:1">
      <c r="A1579" s="185"/>
    </row>
    <row r="1580" spans="1:1">
      <c r="A1580" s="185"/>
    </row>
    <row r="1581" spans="1:1">
      <c r="A1581" s="185"/>
    </row>
    <row r="1582" spans="1:1">
      <c r="A1582" s="185"/>
    </row>
    <row r="1583" spans="1:1">
      <c r="A1583" s="185"/>
    </row>
    <row r="1584" spans="1:1">
      <c r="A1584" s="185"/>
    </row>
    <row r="1585" spans="1:1">
      <c r="A1585" s="185"/>
    </row>
    <row r="1586" spans="1:1">
      <c r="A1586" s="185"/>
    </row>
    <row r="1587" spans="1:1">
      <c r="A1587" s="185"/>
    </row>
    <row r="1588" spans="1:1">
      <c r="A1588" s="185"/>
    </row>
    <row r="1589" spans="1:1">
      <c r="A1589" s="185"/>
    </row>
    <row r="1590" spans="1:1">
      <c r="A1590" s="185"/>
    </row>
    <row r="1591" spans="1:1">
      <c r="A1591" s="185"/>
    </row>
    <row r="1592" spans="1:1">
      <c r="A1592" s="185"/>
    </row>
    <row r="1593" spans="1:1">
      <c r="A1593" s="185"/>
    </row>
    <row r="1594" spans="1:1">
      <c r="A1594" s="185"/>
    </row>
    <row r="1595" spans="1:1">
      <c r="A1595" s="185"/>
    </row>
    <row r="1596" spans="1:1">
      <c r="A1596" s="185"/>
    </row>
    <row r="1597" spans="1:1">
      <c r="A1597" s="185"/>
    </row>
    <row r="1598" spans="1:1">
      <c r="A1598" s="185"/>
    </row>
    <row r="1599" spans="1:1">
      <c r="A1599" s="185"/>
    </row>
    <row r="1600" spans="1:1">
      <c r="A1600" s="185"/>
    </row>
    <row r="1601" spans="1:1">
      <c r="A1601" s="185"/>
    </row>
    <row r="1602" spans="1:1">
      <c r="A1602" s="185"/>
    </row>
    <row r="1603" spans="1:1">
      <c r="A1603" s="185"/>
    </row>
    <row r="1604" spans="1:1">
      <c r="A1604" s="185"/>
    </row>
    <row r="1605" spans="1:1">
      <c r="A1605" s="185"/>
    </row>
    <row r="1606" spans="1:1">
      <c r="A1606" s="185"/>
    </row>
    <row r="1607" spans="1:1">
      <c r="A1607" s="185"/>
    </row>
    <row r="1608" spans="1:1">
      <c r="A1608" s="185"/>
    </row>
    <row r="1609" spans="1:1">
      <c r="A1609" s="185"/>
    </row>
    <row r="1610" spans="1:1">
      <c r="A1610" s="185"/>
    </row>
    <row r="1611" spans="1:1">
      <c r="A1611" s="185"/>
    </row>
    <row r="1612" spans="1:1">
      <c r="A1612" s="185"/>
    </row>
    <row r="1613" spans="1:1">
      <c r="A1613" s="185"/>
    </row>
    <row r="1614" spans="1:1">
      <c r="A1614" s="185"/>
    </row>
    <row r="1615" spans="1:1">
      <c r="A1615" s="185"/>
    </row>
    <row r="1616" spans="1:1">
      <c r="A1616" s="185"/>
    </row>
    <row r="1617" spans="1:1">
      <c r="A1617" s="185"/>
    </row>
    <row r="1618" spans="1:1">
      <c r="A1618" s="185"/>
    </row>
    <row r="1619" spans="1:1">
      <c r="A1619" s="185"/>
    </row>
    <row r="1620" spans="1:1">
      <c r="A1620" s="185"/>
    </row>
    <row r="1621" spans="1:1">
      <c r="A1621" s="185"/>
    </row>
    <row r="1622" spans="1:1">
      <c r="A1622" s="185"/>
    </row>
    <row r="1623" spans="1:1">
      <c r="A1623" s="185"/>
    </row>
    <row r="1624" spans="1:1">
      <c r="A1624" s="185"/>
    </row>
    <row r="1625" spans="1:1">
      <c r="A1625" s="185"/>
    </row>
    <row r="1626" spans="1:1">
      <c r="A1626" s="185"/>
    </row>
    <row r="1627" spans="1:1">
      <c r="A1627" s="185"/>
    </row>
    <row r="1628" spans="1:1">
      <c r="A1628" s="185"/>
    </row>
    <row r="1629" spans="1:1">
      <c r="A1629" s="185"/>
    </row>
    <row r="1630" spans="1:1">
      <c r="A1630" s="185"/>
    </row>
    <row r="1631" spans="1:1">
      <c r="A1631" s="185"/>
    </row>
    <row r="1632" spans="1:1">
      <c r="A1632" s="185"/>
    </row>
    <row r="1633" spans="1:1">
      <c r="A1633" s="185"/>
    </row>
    <row r="1634" spans="1:1">
      <c r="A1634" s="185"/>
    </row>
    <row r="1635" spans="1:1">
      <c r="A1635" s="185"/>
    </row>
    <row r="1636" spans="1:1">
      <c r="A1636" s="185"/>
    </row>
    <row r="1637" spans="1:1">
      <c r="A1637" s="185"/>
    </row>
    <row r="1638" spans="1:1">
      <c r="A1638" s="185"/>
    </row>
    <row r="1639" spans="1:1">
      <c r="A1639" s="185"/>
    </row>
    <row r="1640" spans="1:1">
      <c r="A1640" s="185"/>
    </row>
    <row r="1641" spans="1:1">
      <c r="A1641" s="185"/>
    </row>
    <row r="1642" spans="1:1">
      <c r="A1642" s="185"/>
    </row>
    <row r="1643" spans="1:1">
      <c r="A1643" s="185"/>
    </row>
    <row r="1644" spans="1:1">
      <c r="A1644" s="185"/>
    </row>
    <row r="1645" spans="1:1">
      <c r="A1645" s="185"/>
    </row>
    <row r="1646" spans="1:1">
      <c r="A1646" s="185"/>
    </row>
    <row r="1647" spans="1:1">
      <c r="A1647" s="185"/>
    </row>
    <row r="1648" spans="1:1">
      <c r="A1648" s="185"/>
    </row>
    <row r="1649" spans="1:1">
      <c r="A1649" s="185"/>
    </row>
    <row r="1650" spans="1:1">
      <c r="A1650" s="185"/>
    </row>
    <row r="1651" spans="1:1">
      <c r="A1651" s="185"/>
    </row>
    <row r="1652" spans="1:1">
      <c r="A1652" s="185"/>
    </row>
    <row r="1653" spans="1:1">
      <c r="A1653" s="185"/>
    </row>
    <row r="1654" spans="1:1">
      <c r="A1654" s="185"/>
    </row>
    <row r="1655" spans="1:1">
      <c r="A1655" s="185"/>
    </row>
    <row r="1656" spans="1:1">
      <c r="A1656" s="185"/>
    </row>
    <row r="1657" spans="1:1">
      <c r="A1657" s="185"/>
    </row>
    <row r="1658" spans="1:1">
      <c r="A1658" s="185"/>
    </row>
    <row r="1659" spans="1:1">
      <c r="A1659" s="185"/>
    </row>
    <row r="1660" spans="1:1">
      <c r="A1660" s="185"/>
    </row>
    <row r="1661" spans="1:1">
      <c r="A1661" s="185"/>
    </row>
    <row r="1662" spans="1:1">
      <c r="A1662" s="185"/>
    </row>
    <row r="1663" spans="1:1">
      <c r="A1663" s="185"/>
    </row>
    <row r="1664" spans="1:1">
      <c r="A1664" s="185"/>
    </row>
    <row r="1665" spans="1:1">
      <c r="A1665" s="185"/>
    </row>
    <row r="1666" spans="1:1">
      <c r="A1666" s="185"/>
    </row>
    <row r="1667" spans="1:1">
      <c r="A1667" s="185"/>
    </row>
    <row r="1668" spans="1:1">
      <c r="A1668" s="185"/>
    </row>
    <row r="1669" spans="1:1">
      <c r="A1669" s="185"/>
    </row>
    <row r="1670" spans="1:1">
      <c r="A1670" s="185"/>
    </row>
    <row r="1671" spans="1:1">
      <c r="A1671" s="185"/>
    </row>
    <row r="1672" spans="1:1">
      <c r="A1672" s="185"/>
    </row>
    <row r="1673" spans="1:1">
      <c r="A1673" s="185"/>
    </row>
    <row r="1674" spans="1:1">
      <c r="A1674" s="185"/>
    </row>
    <row r="1675" spans="1:1">
      <c r="A1675" s="185"/>
    </row>
    <row r="1676" spans="1:1">
      <c r="A1676" s="185"/>
    </row>
    <row r="1677" spans="1:1">
      <c r="A1677" s="185"/>
    </row>
    <row r="1678" spans="1:1">
      <c r="A1678" s="185"/>
    </row>
    <row r="1679" spans="1:1">
      <c r="A1679" s="185"/>
    </row>
    <row r="1680" spans="1:1">
      <c r="A1680" s="185"/>
    </row>
    <row r="1681" spans="1:1">
      <c r="A1681" s="185"/>
    </row>
    <row r="1682" spans="1:1">
      <c r="A1682" s="185"/>
    </row>
    <row r="1683" spans="1:1">
      <c r="A1683" s="185"/>
    </row>
    <row r="1684" spans="1:1">
      <c r="A1684" s="185"/>
    </row>
    <row r="1685" spans="1:1">
      <c r="A1685" s="185"/>
    </row>
    <row r="1686" spans="1:1">
      <c r="A1686" s="185"/>
    </row>
    <row r="1687" spans="1:1">
      <c r="A1687" s="185"/>
    </row>
    <row r="1688" spans="1:1">
      <c r="A1688" s="185"/>
    </row>
    <row r="1689" spans="1:1">
      <c r="A1689" s="185"/>
    </row>
    <row r="1690" spans="1:1">
      <c r="A1690" s="185"/>
    </row>
    <row r="1691" spans="1:1">
      <c r="A1691" s="185"/>
    </row>
    <row r="1692" spans="1:1">
      <c r="A1692" s="185"/>
    </row>
    <row r="1693" spans="1:1">
      <c r="A1693" s="185"/>
    </row>
    <row r="1694" spans="1:1">
      <c r="A1694" s="185"/>
    </row>
    <row r="1695" spans="1:1">
      <c r="A1695" s="185"/>
    </row>
    <row r="1696" spans="1:1">
      <c r="A1696" s="185"/>
    </row>
    <row r="1697" spans="1:1">
      <c r="A1697" s="185"/>
    </row>
    <row r="1698" spans="1:1">
      <c r="A1698" s="185"/>
    </row>
    <row r="1699" spans="1:1">
      <c r="A1699" s="185"/>
    </row>
    <row r="1700" spans="1:1">
      <c r="A1700" s="185"/>
    </row>
    <row r="1701" spans="1:1">
      <c r="A1701" s="185"/>
    </row>
    <row r="1702" spans="1:1">
      <c r="A1702" s="185"/>
    </row>
    <row r="1703" spans="1:1">
      <c r="A1703" s="185"/>
    </row>
    <row r="1704" spans="1:1">
      <c r="A1704" s="185"/>
    </row>
    <row r="1705" spans="1:1">
      <c r="A1705" s="185"/>
    </row>
    <row r="1706" spans="1:1">
      <c r="A1706" s="185"/>
    </row>
    <row r="1707" spans="1:1">
      <c r="A1707" s="185"/>
    </row>
    <row r="1708" spans="1:1">
      <c r="A1708" s="185"/>
    </row>
    <row r="1709" spans="1:1">
      <c r="A1709" s="185"/>
    </row>
    <row r="1710" spans="1:1">
      <c r="A1710" s="185"/>
    </row>
    <row r="1711" spans="1:1">
      <c r="A1711" s="185"/>
    </row>
    <row r="1712" spans="1:1">
      <c r="A1712" s="185"/>
    </row>
    <row r="1713" spans="1:1">
      <c r="A1713" s="185"/>
    </row>
    <row r="1714" spans="1:1">
      <c r="A1714" s="185"/>
    </row>
    <row r="1715" spans="1:1">
      <c r="A1715" s="185"/>
    </row>
    <row r="1716" spans="1:1">
      <c r="A1716" s="185"/>
    </row>
    <row r="1717" spans="1:1">
      <c r="A1717" s="185"/>
    </row>
    <row r="1718" spans="1:1">
      <c r="A1718" s="185"/>
    </row>
    <row r="1719" spans="1:1">
      <c r="A1719" s="185"/>
    </row>
    <row r="1720" spans="1:1">
      <c r="A1720" s="185"/>
    </row>
    <row r="1721" spans="1:1">
      <c r="A1721" s="185"/>
    </row>
    <row r="1722" spans="1:1">
      <c r="A1722" s="185"/>
    </row>
    <row r="1723" spans="1:1">
      <c r="A1723" s="185"/>
    </row>
    <row r="1724" spans="1:1">
      <c r="A1724" s="185"/>
    </row>
    <row r="1725" spans="1:1">
      <c r="A1725" s="185"/>
    </row>
    <row r="1726" spans="1:1">
      <c r="A1726" s="185"/>
    </row>
    <row r="1727" spans="1:1">
      <c r="A1727" s="185"/>
    </row>
    <row r="1728" spans="1:1">
      <c r="A1728" s="185"/>
    </row>
    <row r="1729" spans="1:1">
      <c r="A1729" s="185"/>
    </row>
    <row r="1730" spans="1:1">
      <c r="A1730" s="185"/>
    </row>
    <row r="1731" spans="1:1">
      <c r="A1731" s="185"/>
    </row>
    <row r="1732" spans="1:1">
      <c r="A1732" s="185"/>
    </row>
    <row r="1733" spans="1:1">
      <c r="A1733" s="185"/>
    </row>
    <row r="1734" spans="1:1">
      <c r="A1734" s="185"/>
    </row>
    <row r="1735" spans="1:1">
      <c r="A1735" s="185"/>
    </row>
    <row r="1736" spans="1:1">
      <c r="A1736" s="185"/>
    </row>
    <row r="1737" spans="1:1">
      <c r="A1737" s="185"/>
    </row>
    <row r="1738" spans="1:1">
      <c r="A1738" s="185"/>
    </row>
    <row r="1739" spans="1:1">
      <c r="A1739" s="185"/>
    </row>
    <row r="1740" spans="1:1">
      <c r="A1740" s="185"/>
    </row>
    <row r="1741" spans="1:1">
      <c r="A1741" s="185"/>
    </row>
    <row r="1742" spans="1:1">
      <c r="A1742" s="185"/>
    </row>
    <row r="1743" spans="1:1">
      <c r="A1743" s="185"/>
    </row>
    <row r="1744" spans="1:1">
      <c r="A1744" s="185"/>
    </row>
    <row r="1745" spans="1:1">
      <c r="A1745" s="185"/>
    </row>
    <row r="1746" spans="1:1">
      <c r="A1746" s="185"/>
    </row>
    <row r="1747" spans="1:1">
      <c r="A1747" s="185"/>
    </row>
    <row r="1748" spans="1:1">
      <c r="A1748" s="185"/>
    </row>
    <row r="1749" spans="1:1">
      <c r="A1749" s="185"/>
    </row>
    <row r="1750" spans="1:1">
      <c r="A1750" s="185"/>
    </row>
    <row r="1751" spans="1:1">
      <c r="A1751" s="185"/>
    </row>
    <row r="1752" spans="1:1">
      <c r="A1752" s="185"/>
    </row>
    <row r="1753" spans="1:1">
      <c r="A1753" s="185"/>
    </row>
    <row r="1754" spans="1:1">
      <c r="A1754" s="185"/>
    </row>
    <row r="1755" spans="1:1">
      <c r="A1755" s="185"/>
    </row>
    <row r="1756" spans="1:1">
      <c r="A1756" s="185"/>
    </row>
    <row r="1757" spans="1:1">
      <c r="A1757" s="185"/>
    </row>
    <row r="1758" spans="1:1">
      <c r="A1758" s="185"/>
    </row>
    <row r="1759" spans="1:1">
      <c r="A1759" s="185"/>
    </row>
    <row r="1760" spans="1:1">
      <c r="A1760" s="185"/>
    </row>
    <row r="1761" spans="1:1">
      <c r="A1761" s="185"/>
    </row>
    <row r="1762" spans="1:1">
      <c r="A1762" s="185"/>
    </row>
    <row r="1763" spans="1:1">
      <c r="A1763" s="185"/>
    </row>
    <row r="1764" spans="1:1">
      <c r="A1764" s="185"/>
    </row>
    <row r="1765" spans="1:1">
      <c r="A1765" s="185"/>
    </row>
    <row r="1766" spans="1:1">
      <c r="A1766" s="185"/>
    </row>
    <row r="1767" spans="1:1">
      <c r="A1767" s="185"/>
    </row>
    <row r="1768" spans="1:1">
      <c r="A1768" s="185"/>
    </row>
    <row r="1769" spans="1:1">
      <c r="A1769" s="185"/>
    </row>
    <row r="1770" spans="1:1">
      <c r="A1770" s="185"/>
    </row>
    <row r="1771" spans="1:1">
      <c r="A1771" s="185"/>
    </row>
    <row r="1772" spans="1:1">
      <c r="A1772" s="185"/>
    </row>
    <row r="1773" spans="1:1">
      <c r="A1773" s="185"/>
    </row>
    <row r="1774" spans="1:1">
      <c r="A1774" s="185"/>
    </row>
    <row r="1775" spans="1:1">
      <c r="A1775" s="185"/>
    </row>
    <row r="1776" spans="1:1">
      <c r="A1776" s="185"/>
    </row>
    <row r="1777" spans="1:1">
      <c r="A1777" s="185"/>
    </row>
    <row r="1778" spans="1:1">
      <c r="A1778" s="185"/>
    </row>
    <row r="1779" spans="1:1">
      <c r="A1779" s="185"/>
    </row>
    <row r="1780" spans="1:1">
      <c r="A1780" s="185"/>
    </row>
  </sheetData>
  <mergeCells count="19">
    <mergeCell ref="A26:C26"/>
    <mergeCell ref="A2:Q6"/>
    <mergeCell ref="A9:Y9"/>
    <mergeCell ref="Z10:AC12"/>
    <mergeCell ref="A18:D18"/>
    <mergeCell ref="A23:B23"/>
    <mergeCell ref="A24:C24"/>
    <mergeCell ref="A25:C25"/>
    <mergeCell ref="F25:Q25"/>
    <mergeCell ref="A45:Y45"/>
    <mergeCell ref="Z47:AC66"/>
    <mergeCell ref="A68:Y68"/>
    <mergeCell ref="Z70:AC84"/>
    <mergeCell ref="A27:C27"/>
    <mergeCell ref="F27:Q28"/>
    <mergeCell ref="A28:C28"/>
    <mergeCell ref="A29:C29"/>
    <mergeCell ref="A34:E34"/>
    <mergeCell ref="F39:Q43"/>
  </mergeCells>
  <pageMargins left="0.7" right="0.7" top="0.78740157499999996" bottom="0.78740157499999996"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Kosten_Finanzierung_Förderung</vt:lpstr>
      <vt:lpstr>Kostenplan</vt:lpstr>
      <vt:lpstr>Finanzierungsplan</vt:lpstr>
      <vt:lpstr>Kosten_Finanzierung_Förderung!Druckbereich</vt:lpstr>
      <vt:lpstr>Kostenplan!Druckbereich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Eva Moser</cp:lastModifiedBy>
  <cp:lastPrinted>2018-08-28T06:08:03Z</cp:lastPrinted>
  <dcterms:created xsi:type="dcterms:W3CDTF">2013-04-04T13:20:17Z</dcterms:created>
  <dcterms:modified xsi:type="dcterms:W3CDTF">2020-11-23T13:31:41Z</dcterms:modified>
</cp:coreProperties>
</file>