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TIA\Desktop\"/>
    </mc:Choice>
  </mc:AlternateContent>
  <bookViews>
    <workbookView xWindow="120" yWindow="210" windowWidth="18225" windowHeight="9315" tabRatio="750"/>
  </bookViews>
  <sheets>
    <sheet name="Deckblatt" sheetId="18" r:id="rId1"/>
    <sheet name="Finanzierungslücken Übersicht" sheetId="16" r:id="rId2"/>
    <sheet name="Burgenland" sheetId="15" r:id="rId3"/>
    <sheet name="Kärnten" sheetId="7" r:id="rId4"/>
    <sheet name="Niederösterreich" sheetId="8" r:id="rId5"/>
    <sheet name="Oberösterreich" sheetId="9" r:id="rId6"/>
    <sheet name="Salzburg" sheetId="10" r:id="rId7"/>
    <sheet name="Steiermark" sheetId="11" r:id="rId8"/>
    <sheet name="Tirol" sheetId="12" r:id="rId9"/>
    <sheet name="Voralberg" sheetId="13" r:id="rId10"/>
    <sheet name="Wien" sheetId="6" r:id="rId11"/>
    <sheet name="Gesamtprojekt" sheetId="17" r:id="rId12"/>
  </sheets>
  <calcPr calcId="162913"/>
</workbook>
</file>

<file path=xl/calcChain.xml><?xml version="1.0" encoding="utf-8"?>
<calcChain xmlns="http://schemas.openxmlformats.org/spreadsheetml/2006/main">
  <c r="B47" i="6" l="1"/>
  <c r="B13" i="9" l="1"/>
  <c r="C47" i="9" s="1"/>
  <c r="B12" i="9"/>
  <c r="B11" i="9"/>
  <c r="B10" i="9"/>
  <c r="B13" i="10"/>
  <c r="F47" i="10" s="1"/>
  <c r="B12" i="10"/>
  <c r="B11" i="10"/>
  <c r="B10" i="10"/>
  <c r="B13" i="11"/>
  <c r="E47" i="11" s="1"/>
  <c r="B12" i="11"/>
  <c r="B11" i="11"/>
  <c r="B10" i="11"/>
  <c r="B13" i="12"/>
  <c r="F47" i="12" s="1"/>
  <c r="B12" i="12"/>
  <c r="B11" i="12"/>
  <c r="B10" i="12"/>
  <c r="B13" i="13"/>
  <c r="F47" i="13" s="1"/>
  <c r="B12" i="13"/>
  <c r="B11" i="13"/>
  <c r="B10" i="13"/>
  <c r="B13" i="6"/>
  <c r="B12" i="6"/>
  <c r="B11" i="6"/>
  <c r="B10" i="6"/>
  <c r="B13" i="8"/>
  <c r="F47" i="8" s="1"/>
  <c r="B12" i="8"/>
  <c r="B11" i="8"/>
  <c r="B10" i="8"/>
  <c r="B13" i="7"/>
  <c r="C47" i="7" s="1"/>
  <c r="B12" i="7"/>
  <c r="B11" i="7"/>
  <c r="B10" i="7"/>
  <c r="B13" i="15"/>
  <c r="E47" i="15" s="1"/>
  <c r="B12" i="15"/>
  <c r="B11" i="15"/>
  <c r="B10" i="15"/>
  <c r="B47" i="15"/>
  <c r="D47" i="7"/>
  <c r="B47" i="7"/>
  <c r="B47" i="8"/>
  <c r="F47" i="9"/>
  <c r="D47" i="9"/>
  <c r="B47" i="9"/>
  <c r="E47" i="10"/>
  <c r="C47" i="10"/>
  <c r="B47" i="10"/>
  <c r="F47" i="11"/>
  <c r="B47" i="11"/>
  <c r="E47" i="12"/>
  <c r="D47" i="12"/>
  <c r="C47" i="12"/>
  <c r="B47" i="12"/>
  <c r="D47" i="13"/>
  <c r="B47" i="13"/>
  <c r="B44" i="17"/>
  <c r="E47" i="7" l="1"/>
  <c r="E47" i="9"/>
  <c r="C47" i="13"/>
  <c r="D47" i="10"/>
  <c r="F47" i="7"/>
  <c r="E47" i="13"/>
  <c r="C47" i="11"/>
  <c r="D47" i="8"/>
  <c r="D47" i="11"/>
  <c r="E47" i="8"/>
  <c r="C47" i="8"/>
  <c r="F47" i="15"/>
  <c r="C47" i="15"/>
  <c r="D47" i="15"/>
  <c r="Z95" i="15" l="1"/>
  <c r="Y95" i="15"/>
  <c r="X95" i="15"/>
  <c r="W95" i="15"/>
  <c r="Z95" i="7"/>
  <c r="Y95" i="7"/>
  <c r="X95" i="7"/>
  <c r="W95" i="7"/>
  <c r="Z95" i="8"/>
  <c r="Y95" i="8"/>
  <c r="X95" i="8"/>
  <c r="W95" i="8"/>
  <c r="Z95" i="9"/>
  <c r="Y95" i="9"/>
  <c r="X95" i="9"/>
  <c r="W95" i="9"/>
  <c r="Z95" i="10"/>
  <c r="Y95" i="10"/>
  <c r="X95" i="10"/>
  <c r="W95" i="10"/>
  <c r="Z95" i="11"/>
  <c r="Y95" i="11"/>
  <c r="X95" i="11"/>
  <c r="W95" i="11"/>
  <c r="Z95" i="12"/>
  <c r="Y95" i="12"/>
  <c r="X95" i="12"/>
  <c r="W95" i="12"/>
  <c r="Z95" i="13"/>
  <c r="Y95" i="13"/>
  <c r="X95" i="13"/>
  <c r="W95" i="13"/>
  <c r="Z77" i="15"/>
  <c r="Y77" i="15"/>
  <c r="X77" i="15"/>
  <c r="W77" i="15"/>
  <c r="Z77" i="7"/>
  <c r="Y77" i="7"/>
  <c r="X77" i="7"/>
  <c r="W77" i="7"/>
  <c r="Z77" i="8"/>
  <c r="Y77" i="8"/>
  <c r="X77" i="8"/>
  <c r="W77" i="8"/>
  <c r="Z77" i="9"/>
  <c r="Y77" i="9"/>
  <c r="X77" i="9"/>
  <c r="W77" i="9"/>
  <c r="Z77" i="10"/>
  <c r="Y77" i="10"/>
  <c r="X77" i="10"/>
  <c r="W77" i="10"/>
  <c r="Z77" i="11"/>
  <c r="Y77" i="11"/>
  <c r="X77" i="11"/>
  <c r="W77" i="11"/>
  <c r="Z77" i="12"/>
  <c r="Y77" i="12"/>
  <c r="X77" i="12"/>
  <c r="W77" i="12"/>
  <c r="Z77" i="13"/>
  <c r="Y77" i="13"/>
  <c r="X77" i="13"/>
  <c r="W77" i="13"/>
  <c r="W77" i="6"/>
  <c r="X77" i="6"/>
  <c r="Y77" i="6"/>
  <c r="Z77" i="6"/>
  <c r="W95" i="6"/>
  <c r="X95" i="6"/>
  <c r="Y95" i="6"/>
  <c r="Z95" i="6"/>
  <c r="F47" i="6"/>
  <c r="F45" i="6" s="1"/>
  <c r="E47" i="6"/>
  <c r="E45" i="6" s="1"/>
  <c r="D47" i="6"/>
  <c r="D45" i="6" s="1"/>
  <c r="C47" i="6"/>
  <c r="C45" i="6" s="1"/>
  <c r="W92" i="17" l="1"/>
  <c r="X92" i="17"/>
  <c r="Y92" i="17"/>
  <c r="Z92" i="17"/>
  <c r="W74" i="17" l="1"/>
  <c r="X74" i="17"/>
  <c r="Y74" i="17"/>
  <c r="Z74" i="17"/>
  <c r="V95" i="6" l="1"/>
  <c r="U95" i="6"/>
  <c r="T95" i="6"/>
  <c r="S95" i="6"/>
  <c r="R95" i="6"/>
  <c r="Q95" i="6"/>
  <c r="P95" i="6"/>
  <c r="O95" i="6"/>
  <c r="N95" i="6"/>
  <c r="M95" i="6"/>
  <c r="L95" i="6"/>
  <c r="K95" i="6"/>
  <c r="J95" i="6"/>
  <c r="I95" i="6"/>
  <c r="H95" i="6"/>
  <c r="G95" i="6"/>
  <c r="F95" i="6"/>
  <c r="E95" i="6"/>
  <c r="D95" i="6"/>
  <c r="C95" i="6"/>
  <c r="B95" i="6"/>
  <c r="V77" i="6"/>
  <c r="U77" i="6"/>
  <c r="U20" i="6" s="1"/>
  <c r="T77" i="6"/>
  <c r="T20" i="6" s="1"/>
  <c r="S77" i="6"/>
  <c r="R77" i="6"/>
  <c r="Q77" i="6"/>
  <c r="P77" i="6"/>
  <c r="O77" i="6"/>
  <c r="N77" i="6"/>
  <c r="M77" i="6"/>
  <c r="M20" i="6" s="1"/>
  <c r="L77" i="6"/>
  <c r="L20" i="6" s="1"/>
  <c r="K77" i="6"/>
  <c r="J77" i="6"/>
  <c r="I77" i="6"/>
  <c r="H77" i="6"/>
  <c r="G77" i="6"/>
  <c r="F77" i="6"/>
  <c r="E77" i="6"/>
  <c r="E20" i="6" s="1"/>
  <c r="D77" i="6"/>
  <c r="D20" i="6" s="1"/>
  <c r="C77" i="6"/>
  <c r="B77" i="6"/>
  <c r="B45" i="6"/>
  <c r="B18" i="6" s="1"/>
  <c r="D35" i="6"/>
  <c r="D37" i="6" s="1"/>
  <c r="D39" i="6" s="1"/>
  <c r="D40" i="6" s="1"/>
  <c r="Z22" i="6"/>
  <c r="Y22" i="6"/>
  <c r="X22" i="6"/>
  <c r="W22" i="6"/>
  <c r="V22" i="6"/>
  <c r="U22" i="6"/>
  <c r="T22" i="6"/>
  <c r="S22" i="6"/>
  <c r="R22" i="6"/>
  <c r="Q22" i="6"/>
  <c r="P22" i="6"/>
  <c r="O22" i="6"/>
  <c r="N22" i="6"/>
  <c r="M22" i="6"/>
  <c r="L22" i="6"/>
  <c r="K22" i="6"/>
  <c r="J22" i="6"/>
  <c r="I22" i="6"/>
  <c r="H22" i="6"/>
  <c r="G22" i="6"/>
  <c r="F22" i="6"/>
  <c r="E22" i="6"/>
  <c r="D22" i="6"/>
  <c r="C22" i="6"/>
  <c r="B22" i="6"/>
  <c r="Q21" i="6"/>
  <c r="Q23" i="6" s="1"/>
  <c r="I21" i="6"/>
  <c r="I23" i="6" s="1"/>
  <c r="Z20" i="6"/>
  <c r="Y20" i="6"/>
  <c r="X20" i="6"/>
  <c r="W20" i="6"/>
  <c r="V20" i="6"/>
  <c r="S20" i="6"/>
  <c r="R20" i="6"/>
  <c r="R21" i="6" s="1"/>
  <c r="R23" i="6" s="1"/>
  <c r="Q20" i="6"/>
  <c r="P20" i="6"/>
  <c r="O20" i="6"/>
  <c r="N20" i="6"/>
  <c r="K20" i="6"/>
  <c r="J20" i="6"/>
  <c r="J21" i="6" s="1"/>
  <c r="J23" i="6" s="1"/>
  <c r="I20" i="6"/>
  <c r="H20" i="6"/>
  <c r="G20" i="6"/>
  <c r="F20" i="6"/>
  <c r="C20" i="6"/>
  <c r="B20" i="6"/>
  <c r="B21" i="6" s="1"/>
  <c r="B23" i="6" s="1"/>
  <c r="Z19" i="6"/>
  <c r="Y19" i="6"/>
  <c r="X19" i="6"/>
  <c r="W19" i="6"/>
  <c r="V19" i="6"/>
  <c r="V21" i="6" s="1"/>
  <c r="V23" i="6" s="1"/>
  <c r="U19" i="6"/>
  <c r="T19" i="6"/>
  <c r="S19" i="6"/>
  <c r="S21" i="6" s="1"/>
  <c r="S23" i="6" s="1"/>
  <c r="R19" i="6"/>
  <c r="Q19" i="6"/>
  <c r="P19" i="6"/>
  <c r="P21" i="6" s="1"/>
  <c r="P23" i="6" s="1"/>
  <c r="O19" i="6"/>
  <c r="O21" i="6" s="1"/>
  <c r="O23" i="6" s="1"/>
  <c r="N19" i="6"/>
  <c r="N21" i="6" s="1"/>
  <c r="N23" i="6" s="1"/>
  <c r="M19" i="6"/>
  <c r="L19" i="6"/>
  <c r="K19" i="6"/>
  <c r="K21" i="6" s="1"/>
  <c r="K23" i="6" s="1"/>
  <c r="J19" i="6"/>
  <c r="I19" i="6"/>
  <c r="H19" i="6"/>
  <c r="H21" i="6" s="1"/>
  <c r="H23" i="6" s="1"/>
  <c r="G19" i="6"/>
  <c r="G21" i="6" s="1"/>
  <c r="G23" i="6" s="1"/>
  <c r="F19" i="6"/>
  <c r="F21" i="6" s="1"/>
  <c r="F23" i="6" s="1"/>
  <c r="E19" i="6"/>
  <c r="D19" i="6"/>
  <c r="C19" i="6"/>
  <c r="C21" i="6" s="1"/>
  <c r="C23" i="6" s="1"/>
  <c r="B19" i="6"/>
  <c r="B1" i="6"/>
  <c r="W21" i="6" l="1"/>
  <c r="W23" i="6" s="1"/>
  <c r="Z21" i="6"/>
  <c r="Z23" i="6" s="1"/>
  <c r="C18" i="6"/>
  <c r="E18" i="6"/>
  <c r="F18" i="6"/>
  <c r="D18" i="6"/>
  <c r="Y21" i="6"/>
  <c r="Y23" i="6" s="1"/>
  <c r="X21" i="6"/>
  <c r="X23" i="6" s="1"/>
  <c r="L21" i="6"/>
  <c r="L23" i="6" s="1"/>
  <c r="T21" i="6"/>
  <c r="T23" i="6" s="1"/>
  <c r="E21" i="6"/>
  <c r="E23" i="6" s="1"/>
  <c r="M21" i="6"/>
  <c r="M23" i="6" s="1"/>
  <c r="D21" i="6"/>
  <c r="D23" i="6" s="1"/>
  <c r="U21" i="6"/>
  <c r="U23" i="6" s="1"/>
  <c r="B50" i="17"/>
  <c r="B49" i="17"/>
  <c r="B48" i="17"/>
  <c r="B47" i="17"/>
  <c r="B46" i="17"/>
  <c r="V95" i="13"/>
  <c r="U95" i="13"/>
  <c r="T95" i="13"/>
  <c r="S95" i="13"/>
  <c r="R95" i="13"/>
  <c r="Q95" i="13"/>
  <c r="P95" i="13"/>
  <c r="O95" i="13"/>
  <c r="N95" i="13"/>
  <c r="M95" i="13"/>
  <c r="L95" i="13"/>
  <c r="K95" i="13"/>
  <c r="J95" i="13"/>
  <c r="I95" i="13"/>
  <c r="H95" i="13"/>
  <c r="G95" i="13"/>
  <c r="F95" i="13"/>
  <c r="E95" i="13"/>
  <c r="D95" i="13"/>
  <c r="C95" i="13"/>
  <c r="C19" i="13" s="1"/>
  <c r="B95" i="13"/>
  <c r="B19" i="13" s="1"/>
  <c r="V77" i="13"/>
  <c r="V20" i="13" s="1"/>
  <c r="V21" i="13" s="1"/>
  <c r="V23" i="13" s="1"/>
  <c r="U77" i="13"/>
  <c r="T77" i="13"/>
  <c r="T20" i="13" s="1"/>
  <c r="S77" i="13"/>
  <c r="S20" i="13" s="1"/>
  <c r="R77" i="13"/>
  <c r="Q77" i="13"/>
  <c r="P77" i="13"/>
  <c r="O77" i="13"/>
  <c r="N77" i="13"/>
  <c r="N20" i="13" s="1"/>
  <c r="N21" i="13" s="1"/>
  <c r="N23" i="13" s="1"/>
  <c r="M77" i="13"/>
  <c r="L77" i="13"/>
  <c r="L20" i="13" s="1"/>
  <c r="K77" i="13"/>
  <c r="K20" i="13" s="1"/>
  <c r="J77" i="13"/>
  <c r="I77" i="13"/>
  <c r="H77" i="13"/>
  <c r="G77" i="13"/>
  <c r="F77" i="13"/>
  <c r="F20" i="13" s="1"/>
  <c r="F21" i="13" s="1"/>
  <c r="F23" i="13" s="1"/>
  <c r="E77" i="13"/>
  <c r="D77" i="13"/>
  <c r="D20" i="13" s="1"/>
  <c r="C77" i="13"/>
  <c r="C20" i="13" s="1"/>
  <c r="B77" i="13"/>
  <c r="B20" i="13" s="1"/>
  <c r="F45" i="13"/>
  <c r="F18" i="13" s="1"/>
  <c r="E45" i="13"/>
  <c r="E18" i="13" s="1"/>
  <c r="D45" i="13"/>
  <c r="D18" i="13" s="1"/>
  <c r="C45" i="13"/>
  <c r="C18" i="13" s="1"/>
  <c r="B45" i="13"/>
  <c r="B18" i="13" s="1"/>
  <c r="D35" i="13"/>
  <c r="D37" i="13" s="1"/>
  <c r="Z22" i="13"/>
  <c r="Y22" i="13"/>
  <c r="X22" i="13"/>
  <c r="W22" i="13"/>
  <c r="V22" i="13"/>
  <c r="U22" i="13"/>
  <c r="T22" i="13"/>
  <c r="S22" i="13"/>
  <c r="R22" i="13"/>
  <c r="Q22" i="13"/>
  <c r="P22" i="13"/>
  <c r="O22" i="13"/>
  <c r="N22" i="13"/>
  <c r="M22" i="13"/>
  <c r="L22" i="13"/>
  <c r="K22" i="13"/>
  <c r="J22" i="13"/>
  <c r="I22" i="13"/>
  <c r="H22" i="13"/>
  <c r="G22" i="13"/>
  <c r="F22" i="13"/>
  <c r="E22" i="13"/>
  <c r="D22" i="13"/>
  <c r="C22" i="13"/>
  <c r="B22" i="13"/>
  <c r="Q21" i="13"/>
  <c r="Q23" i="13" s="1"/>
  <c r="I21" i="13"/>
  <c r="I23" i="13" s="1"/>
  <c r="Z20" i="13"/>
  <c r="Y20" i="13"/>
  <c r="X20" i="13"/>
  <c r="W20" i="13"/>
  <c r="U20" i="13"/>
  <c r="R20" i="13"/>
  <c r="Q20" i="13"/>
  <c r="P20" i="13"/>
  <c r="O20" i="13"/>
  <c r="O21" i="13" s="1"/>
  <c r="O23" i="13" s="1"/>
  <c r="M20" i="13"/>
  <c r="J20" i="13"/>
  <c r="I20" i="13"/>
  <c r="H20" i="13"/>
  <c r="G20" i="13"/>
  <c r="G21" i="13" s="1"/>
  <c r="G23" i="13" s="1"/>
  <c r="E20" i="13"/>
  <c r="Z19" i="13"/>
  <c r="Y19" i="13"/>
  <c r="X19" i="13"/>
  <c r="W19" i="13"/>
  <c r="V19" i="13"/>
  <c r="U19" i="13"/>
  <c r="U21" i="13" s="1"/>
  <c r="U23" i="13" s="1"/>
  <c r="T19" i="13"/>
  <c r="S19" i="13"/>
  <c r="R19" i="13"/>
  <c r="R21" i="13" s="1"/>
  <c r="R23" i="13" s="1"/>
  <c r="Q19" i="13"/>
  <c r="P19" i="13"/>
  <c r="P21" i="13" s="1"/>
  <c r="P23" i="13" s="1"/>
  <c r="O19" i="13"/>
  <c r="N19" i="13"/>
  <c r="M19" i="13"/>
  <c r="M21" i="13" s="1"/>
  <c r="M23" i="13" s="1"/>
  <c r="L19" i="13"/>
  <c r="K19" i="13"/>
  <c r="J19" i="13"/>
  <c r="J21" i="13" s="1"/>
  <c r="J23" i="13" s="1"/>
  <c r="I19" i="13"/>
  <c r="H19" i="13"/>
  <c r="H21" i="13" s="1"/>
  <c r="H23" i="13" s="1"/>
  <c r="G19" i="13"/>
  <c r="F19" i="13"/>
  <c r="E19" i="13"/>
  <c r="E21" i="13" s="1"/>
  <c r="E23" i="13" s="1"/>
  <c r="D19" i="13"/>
  <c r="B1" i="13"/>
  <c r="V95" i="12"/>
  <c r="U95" i="12"/>
  <c r="T95" i="12"/>
  <c r="S95" i="12"/>
  <c r="R95" i="12"/>
  <c r="Q95" i="12"/>
  <c r="P95" i="12"/>
  <c r="O95" i="12"/>
  <c r="N95" i="12"/>
  <c r="M95" i="12"/>
  <c r="L95" i="12"/>
  <c r="K95" i="12"/>
  <c r="J95" i="12"/>
  <c r="I95" i="12"/>
  <c r="H95" i="12"/>
  <c r="G95" i="12"/>
  <c r="F95" i="12"/>
  <c r="E95" i="12"/>
  <c r="D95" i="12"/>
  <c r="C95" i="12"/>
  <c r="B95" i="12"/>
  <c r="B19" i="12" s="1"/>
  <c r="V77" i="12"/>
  <c r="U77" i="12"/>
  <c r="T77" i="12"/>
  <c r="T20" i="12" s="1"/>
  <c r="S77" i="12"/>
  <c r="R77" i="12"/>
  <c r="Q77" i="12"/>
  <c r="P77" i="12"/>
  <c r="O77" i="12"/>
  <c r="N77" i="12"/>
  <c r="M77" i="12"/>
  <c r="L77" i="12"/>
  <c r="L20" i="12" s="1"/>
  <c r="K77" i="12"/>
  <c r="J77" i="12"/>
  <c r="I77" i="12"/>
  <c r="H77" i="12"/>
  <c r="G77" i="12"/>
  <c r="F77" i="12"/>
  <c r="E77" i="12"/>
  <c r="D77" i="12"/>
  <c r="D20" i="12" s="1"/>
  <c r="C77" i="12"/>
  <c r="B77" i="12"/>
  <c r="B20" i="12" s="1"/>
  <c r="B45" i="12"/>
  <c r="B18" i="12" s="1"/>
  <c r="F45" i="12"/>
  <c r="F18" i="12" s="1"/>
  <c r="E45" i="12"/>
  <c r="E18" i="12" s="1"/>
  <c r="D45" i="12"/>
  <c r="D18" i="12" s="1"/>
  <c r="C45" i="12"/>
  <c r="C18" i="12" s="1"/>
  <c r="D35" i="12"/>
  <c r="Z22" i="12"/>
  <c r="Y22" i="12"/>
  <c r="X22" i="12"/>
  <c r="W22" i="12"/>
  <c r="V22" i="12"/>
  <c r="U22" i="12"/>
  <c r="T22" i="12"/>
  <c r="S22" i="12"/>
  <c r="R22" i="12"/>
  <c r="Q22" i="12"/>
  <c r="P22" i="12"/>
  <c r="O22" i="12"/>
  <c r="N22" i="12"/>
  <c r="M22" i="12"/>
  <c r="L22" i="12"/>
  <c r="K22" i="12"/>
  <c r="J22" i="12"/>
  <c r="I22" i="12"/>
  <c r="H22" i="12"/>
  <c r="G22" i="12"/>
  <c r="F22" i="12"/>
  <c r="E22" i="12"/>
  <c r="D22" i="12"/>
  <c r="C22" i="12"/>
  <c r="B22" i="12"/>
  <c r="V21" i="12"/>
  <c r="V23" i="12" s="1"/>
  <c r="Q21" i="12"/>
  <c r="Q23" i="12" s="1"/>
  <c r="N21" i="12"/>
  <c r="N23" i="12" s="1"/>
  <c r="M21" i="12"/>
  <c r="M23" i="12" s="1"/>
  <c r="I21" i="12"/>
  <c r="I23" i="12" s="1"/>
  <c r="F21" i="12"/>
  <c r="F23" i="12" s="1"/>
  <c r="E21" i="12"/>
  <c r="E23" i="12" s="1"/>
  <c r="Z20" i="12"/>
  <c r="Y20" i="12"/>
  <c r="X20" i="12"/>
  <c r="W20" i="12"/>
  <c r="V20" i="12"/>
  <c r="U20" i="12"/>
  <c r="S20" i="12"/>
  <c r="R20" i="12"/>
  <c r="Q20" i="12"/>
  <c r="P20" i="12"/>
  <c r="O20" i="12"/>
  <c r="N20" i="12"/>
  <c r="M20" i="12"/>
  <c r="K20" i="12"/>
  <c r="J20" i="12"/>
  <c r="I20" i="12"/>
  <c r="H20" i="12"/>
  <c r="G20" i="12"/>
  <c r="F20" i="12"/>
  <c r="E20" i="12"/>
  <c r="C20" i="12"/>
  <c r="Z19" i="12"/>
  <c r="Y19" i="12"/>
  <c r="X19" i="12"/>
  <c r="W19" i="12"/>
  <c r="V19" i="12"/>
  <c r="U19" i="12"/>
  <c r="U21" i="12" s="1"/>
  <c r="U23" i="12" s="1"/>
  <c r="T19" i="12"/>
  <c r="S19" i="12"/>
  <c r="S21" i="12" s="1"/>
  <c r="S23" i="12" s="1"/>
  <c r="R19" i="12"/>
  <c r="R21" i="12" s="1"/>
  <c r="R23" i="12" s="1"/>
  <c r="Q19" i="12"/>
  <c r="P19" i="12"/>
  <c r="P21" i="12" s="1"/>
  <c r="P23" i="12" s="1"/>
  <c r="O19" i="12"/>
  <c r="O21" i="12" s="1"/>
  <c r="O23" i="12" s="1"/>
  <c r="N19" i="12"/>
  <c r="M19" i="12"/>
  <c r="L19" i="12"/>
  <c r="K19" i="12"/>
  <c r="K21" i="12" s="1"/>
  <c r="K23" i="12" s="1"/>
  <c r="J19" i="12"/>
  <c r="J21" i="12" s="1"/>
  <c r="J23" i="12" s="1"/>
  <c r="I19" i="12"/>
  <c r="H19" i="12"/>
  <c r="H21" i="12" s="1"/>
  <c r="H23" i="12" s="1"/>
  <c r="G19" i="12"/>
  <c r="G21" i="12" s="1"/>
  <c r="G23" i="12" s="1"/>
  <c r="F19" i="12"/>
  <c r="E19" i="12"/>
  <c r="D19" i="12"/>
  <c r="C19" i="12"/>
  <c r="C21" i="12" s="1"/>
  <c r="C23" i="12" s="1"/>
  <c r="B1" i="12"/>
  <c r="V95" i="11"/>
  <c r="U95" i="11"/>
  <c r="T95" i="11"/>
  <c r="S95" i="11"/>
  <c r="R95" i="11"/>
  <c r="Q95" i="11"/>
  <c r="P95" i="11"/>
  <c r="O95" i="11"/>
  <c r="N95" i="11"/>
  <c r="M95" i="11"/>
  <c r="L95" i="11"/>
  <c r="K95" i="11"/>
  <c r="J95" i="11"/>
  <c r="I95" i="11"/>
  <c r="H95" i="11"/>
  <c r="G95" i="11"/>
  <c r="F95" i="11"/>
  <c r="E95" i="11"/>
  <c r="D95" i="11"/>
  <c r="C95" i="11"/>
  <c r="B95" i="11"/>
  <c r="B19" i="11" s="1"/>
  <c r="V77" i="11"/>
  <c r="U77" i="11"/>
  <c r="T77" i="11"/>
  <c r="T20" i="11" s="1"/>
  <c r="S77" i="11"/>
  <c r="R77" i="11"/>
  <c r="Q77" i="11"/>
  <c r="P77" i="11"/>
  <c r="O77" i="11"/>
  <c r="N77" i="11"/>
  <c r="M77" i="11"/>
  <c r="L77" i="11"/>
  <c r="L20" i="11" s="1"/>
  <c r="K77" i="11"/>
  <c r="J77" i="11"/>
  <c r="I77" i="11"/>
  <c r="H77" i="11"/>
  <c r="G77" i="11"/>
  <c r="F77" i="11"/>
  <c r="E77" i="11"/>
  <c r="D77" i="11"/>
  <c r="D20" i="11" s="1"/>
  <c r="C77" i="11"/>
  <c r="B77" i="11"/>
  <c r="B20" i="11" s="1"/>
  <c r="B45" i="11"/>
  <c r="B18" i="11" s="1"/>
  <c r="F45" i="11"/>
  <c r="F18" i="11" s="1"/>
  <c r="E45" i="11"/>
  <c r="E18" i="11" s="1"/>
  <c r="D45" i="11"/>
  <c r="D18" i="11" s="1"/>
  <c r="C45" i="11"/>
  <c r="C18" i="11" s="1"/>
  <c r="D35" i="11"/>
  <c r="D37" i="11" s="1"/>
  <c r="Z22" i="11"/>
  <c r="Y22" i="11"/>
  <c r="X22" i="11"/>
  <c r="W22" i="11"/>
  <c r="V22" i="11"/>
  <c r="U22" i="11"/>
  <c r="T22" i="11"/>
  <c r="S22" i="11"/>
  <c r="R22" i="11"/>
  <c r="Q22" i="11"/>
  <c r="P22" i="11"/>
  <c r="O22" i="11"/>
  <c r="N22" i="11"/>
  <c r="M22" i="11"/>
  <c r="L22" i="11"/>
  <c r="K22" i="11"/>
  <c r="J22" i="11"/>
  <c r="I22" i="11"/>
  <c r="H22" i="11"/>
  <c r="G22" i="11"/>
  <c r="F22" i="11"/>
  <c r="E22" i="11"/>
  <c r="D22" i="11"/>
  <c r="C22" i="11"/>
  <c r="B22" i="11"/>
  <c r="Q21" i="11"/>
  <c r="Q23" i="11" s="1"/>
  <c r="I21" i="11"/>
  <c r="I23" i="11" s="1"/>
  <c r="Z20" i="11"/>
  <c r="Y20" i="11"/>
  <c r="X20" i="11"/>
  <c r="W20" i="11"/>
  <c r="V20" i="11"/>
  <c r="U20" i="11"/>
  <c r="S20" i="11"/>
  <c r="R20" i="11"/>
  <c r="Q20" i="11"/>
  <c r="P20" i="11"/>
  <c r="O20" i="11"/>
  <c r="N20" i="11"/>
  <c r="M20" i="11"/>
  <c r="K20" i="11"/>
  <c r="J20" i="11"/>
  <c r="I20" i="11"/>
  <c r="H20" i="11"/>
  <c r="G20" i="11"/>
  <c r="F20" i="11"/>
  <c r="E20" i="11"/>
  <c r="C20" i="11"/>
  <c r="Z19" i="11"/>
  <c r="Y19" i="11"/>
  <c r="X19" i="11"/>
  <c r="W19" i="11"/>
  <c r="W21" i="11" s="1"/>
  <c r="W23" i="11" s="1"/>
  <c r="V19" i="11"/>
  <c r="V21" i="11" s="1"/>
  <c r="V23" i="11" s="1"/>
  <c r="U19" i="11"/>
  <c r="U21" i="11" s="1"/>
  <c r="U23" i="11" s="1"/>
  <c r="T19" i="11"/>
  <c r="S19" i="11"/>
  <c r="S21" i="11" s="1"/>
  <c r="S23" i="11" s="1"/>
  <c r="R19" i="11"/>
  <c r="R21" i="11" s="1"/>
  <c r="R23" i="11" s="1"/>
  <c r="Q19" i="11"/>
  <c r="P19" i="11"/>
  <c r="P21" i="11" s="1"/>
  <c r="P23" i="11" s="1"/>
  <c r="O19" i="11"/>
  <c r="O21" i="11" s="1"/>
  <c r="O23" i="11" s="1"/>
  <c r="N19" i="11"/>
  <c r="N21" i="11" s="1"/>
  <c r="N23" i="11" s="1"/>
  <c r="M19" i="11"/>
  <c r="M21" i="11" s="1"/>
  <c r="M23" i="11" s="1"/>
  <c r="L19" i="11"/>
  <c r="K19" i="11"/>
  <c r="K21" i="11" s="1"/>
  <c r="K23" i="11" s="1"/>
  <c r="J19" i="11"/>
  <c r="J21" i="11" s="1"/>
  <c r="J23" i="11" s="1"/>
  <c r="I19" i="11"/>
  <c r="H19" i="11"/>
  <c r="H21" i="11" s="1"/>
  <c r="H23" i="11" s="1"/>
  <c r="G19" i="11"/>
  <c r="G21" i="11" s="1"/>
  <c r="G23" i="11" s="1"/>
  <c r="F19" i="11"/>
  <c r="F21" i="11" s="1"/>
  <c r="F23" i="11" s="1"/>
  <c r="E19" i="11"/>
  <c r="E21" i="11" s="1"/>
  <c r="E23" i="11" s="1"/>
  <c r="D19" i="11"/>
  <c r="C19" i="11"/>
  <c r="C21" i="11" s="1"/>
  <c r="C23" i="11" s="1"/>
  <c r="B1" i="11"/>
  <c r="V95" i="10"/>
  <c r="U95" i="10"/>
  <c r="T95" i="10"/>
  <c r="S95" i="10"/>
  <c r="R95" i="10"/>
  <c r="Q95" i="10"/>
  <c r="P95" i="10"/>
  <c r="O95" i="10"/>
  <c r="N95" i="10"/>
  <c r="M95" i="10"/>
  <c r="L95" i="10"/>
  <c r="K95" i="10"/>
  <c r="J95" i="10"/>
  <c r="I95" i="10"/>
  <c r="H95" i="10"/>
  <c r="G95" i="10"/>
  <c r="F95" i="10"/>
  <c r="E95" i="10"/>
  <c r="D95" i="10"/>
  <c r="C95" i="10"/>
  <c r="B95" i="10"/>
  <c r="B19" i="10" s="1"/>
  <c r="Y20" i="10"/>
  <c r="V77" i="10"/>
  <c r="U77" i="10"/>
  <c r="T77" i="10"/>
  <c r="T20" i="10" s="1"/>
  <c r="T21" i="10" s="1"/>
  <c r="T23" i="10" s="1"/>
  <c r="S77" i="10"/>
  <c r="R77" i="10"/>
  <c r="Q77" i="10"/>
  <c r="Q20" i="10" s="1"/>
  <c r="Q21" i="10" s="1"/>
  <c r="Q23" i="10" s="1"/>
  <c r="P77" i="10"/>
  <c r="O77" i="10"/>
  <c r="N77" i="10"/>
  <c r="M77" i="10"/>
  <c r="L77" i="10"/>
  <c r="L20" i="10" s="1"/>
  <c r="L21" i="10" s="1"/>
  <c r="L23" i="10" s="1"/>
  <c r="K77" i="10"/>
  <c r="J77" i="10"/>
  <c r="I77" i="10"/>
  <c r="I20" i="10" s="1"/>
  <c r="I21" i="10" s="1"/>
  <c r="I23" i="10" s="1"/>
  <c r="H77" i="10"/>
  <c r="G77" i="10"/>
  <c r="F77" i="10"/>
  <c r="E77" i="10"/>
  <c r="D77" i="10"/>
  <c r="D20" i="10" s="1"/>
  <c r="D21" i="10" s="1"/>
  <c r="D23" i="10" s="1"/>
  <c r="C77" i="10"/>
  <c r="B77" i="10"/>
  <c r="B20" i="10" s="1"/>
  <c r="B45" i="10"/>
  <c r="B18" i="10" s="1"/>
  <c r="F45" i="10"/>
  <c r="F18" i="10" s="1"/>
  <c r="E45" i="10"/>
  <c r="E18" i="10" s="1"/>
  <c r="D45" i="10"/>
  <c r="C45" i="10"/>
  <c r="C18" i="10" s="1"/>
  <c r="D35" i="10"/>
  <c r="D37" i="10" s="1"/>
  <c r="D39" i="10" s="1"/>
  <c r="D40" i="10" s="1"/>
  <c r="Z22" i="10"/>
  <c r="Y22" i="10"/>
  <c r="X22" i="10"/>
  <c r="W22" i="10"/>
  <c r="V22" i="10"/>
  <c r="U22" i="10"/>
  <c r="T22" i="10"/>
  <c r="S22" i="10"/>
  <c r="R22" i="10"/>
  <c r="Q22" i="10"/>
  <c r="P22" i="10"/>
  <c r="O22" i="10"/>
  <c r="N22" i="10"/>
  <c r="M22" i="10"/>
  <c r="L22" i="10"/>
  <c r="K22" i="10"/>
  <c r="J22" i="10"/>
  <c r="I22" i="10"/>
  <c r="H22" i="10"/>
  <c r="G22" i="10"/>
  <c r="F22" i="10"/>
  <c r="E22" i="10"/>
  <c r="D22" i="10"/>
  <c r="C22" i="10"/>
  <c r="B22" i="10"/>
  <c r="V21" i="10"/>
  <c r="V23" i="10" s="1"/>
  <c r="N21" i="10"/>
  <c r="N23" i="10" s="1"/>
  <c r="F21" i="10"/>
  <c r="F23" i="10" s="1"/>
  <c r="Z20" i="10"/>
  <c r="X20" i="10"/>
  <c r="W20" i="10"/>
  <c r="W21" i="10" s="1"/>
  <c r="W23" i="10" s="1"/>
  <c r="V20" i="10"/>
  <c r="U20" i="10"/>
  <c r="U21" i="10" s="1"/>
  <c r="U23" i="10" s="1"/>
  <c r="S20" i="10"/>
  <c r="R20" i="10"/>
  <c r="R21" i="10" s="1"/>
  <c r="R23" i="10" s="1"/>
  <c r="P20" i="10"/>
  <c r="O20" i="10"/>
  <c r="O21" i="10" s="1"/>
  <c r="O23" i="10" s="1"/>
  <c r="N20" i="10"/>
  <c r="M20" i="10"/>
  <c r="M21" i="10" s="1"/>
  <c r="M23" i="10" s="1"/>
  <c r="K20" i="10"/>
  <c r="J20" i="10"/>
  <c r="J21" i="10" s="1"/>
  <c r="J23" i="10" s="1"/>
  <c r="H20" i="10"/>
  <c r="G20" i="10"/>
  <c r="G21" i="10" s="1"/>
  <c r="G23" i="10" s="1"/>
  <c r="F20" i="10"/>
  <c r="E20" i="10"/>
  <c r="E21" i="10" s="1"/>
  <c r="E23" i="10" s="1"/>
  <c r="C20" i="10"/>
  <c r="Z19" i="10"/>
  <c r="Y19" i="10"/>
  <c r="X19" i="10"/>
  <c r="W19" i="10"/>
  <c r="V19" i="10"/>
  <c r="U19" i="10"/>
  <c r="T19" i="10"/>
  <c r="S19" i="10"/>
  <c r="S21" i="10" s="1"/>
  <c r="S23" i="10" s="1"/>
  <c r="R19" i="10"/>
  <c r="Q19" i="10"/>
  <c r="P19" i="10"/>
  <c r="P21" i="10" s="1"/>
  <c r="P23" i="10" s="1"/>
  <c r="O19" i="10"/>
  <c r="N19" i="10"/>
  <c r="M19" i="10"/>
  <c r="L19" i="10"/>
  <c r="K19" i="10"/>
  <c r="K21" i="10" s="1"/>
  <c r="K23" i="10" s="1"/>
  <c r="J19" i="10"/>
  <c r="I19" i="10"/>
  <c r="H19" i="10"/>
  <c r="H21" i="10" s="1"/>
  <c r="H23" i="10" s="1"/>
  <c r="G19" i="10"/>
  <c r="F19" i="10"/>
  <c r="E19" i="10"/>
  <c r="D19" i="10"/>
  <c r="C19" i="10"/>
  <c r="C21" i="10" s="1"/>
  <c r="C23" i="10" s="1"/>
  <c r="D18" i="10"/>
  <c r="B1" i="10"/>
  <c r="V95" i="9"/>
  <c r="U95" i="9"/>
  <c r="T95" i="9"/>
  <c r="S95" i="9"/>
  <c r="R95" i="9"/>
  <c r="Q95" i="9"/>
  <c r="P95" i="9"/>
  <c r="O95" i="9"/>
  <c r="N95" i="9"/>
  <c r="M95" i="9"/>
  <c r="L95" i="9"/>
  <c r="K95" i="9"/>
  <c r="J95" i="9"/>
  <c r="I95" i="9"/>
  <c r="H95" i="9"/>
  <c r="G95" i="9"/>
  <c r="F95" i="9"/>
  <c r="E95" i="9"/>
  <c r="D95" i="9"/>
  <c r="C95" i="9"/>
  <c r="B95" i="9"/>
  <c r="B19" i="9" s="1"/>
  <c r="V77" i="9"/>
  <c r="U77" i="9"/>
  <c r="T77" i="9"/>
  <c r="T20" i="9" s="1"/>
  <c r="S77" i="9"/>
  <c r="R77" i="9"/>
  <c r="Q77" i="9"/>
  <c r="P77" i="9"/>
  <c r="O77" i="9"/>
  <c r="N77" i="9"/>
  <c r="M77" i="9"/>
  <c r="L77" i="9"/>
  <c r="L20" i="9" s="1"/>
  <c r="K77" i="9"/>
  <c r="J77" i="9"/>
  <c r="I77" i="9"/>
  <c r="H77" i="9"/>
  <c r="G77" i="9"/>
  <c r="F77" i="9"/>
  <c r="E77" i="9"/>
  <c r="D77" i="9"/>
  <c r="D20" i="9" s="1"/>
  <c r="C77" i="9"/>
  <c r="B77" i="9"/>
  <c r="B45" i="9"/>
  <c r="B18" i="9" s="1"/>
  <c r="F45" i="9"/>
  <c r="F18" i="9" s="1"/>
  <c r="E45" i="9"/>
  <c r="E18" i="9" s="1"/>
  <c r="D45" i="9"/>
  <c r="D18" i="9" s="1"/>
  <c r="C45" i="9"/>
  <c r="C18" i="9" s="1"/>
  <c r="D35" i="9"/>
  <c r="D37" i="9" s="1"/>
  <c r="Z22" i="9"/>
  <c r="Y22" i="9"/>
  <c r="X22" i="9"/>
  <c r="W22" i="9"/>
  <c r="V22" i="9"/>
  <c r="U22" i="9"/>
  <c r="T22" i="9"/>
  <c r="S22" i="9"/>
  <c r="R22" i="9"/>
  <c r="Q22" i="9"/>
  <c r="P22" i="9"/>
  <c r="O22" i="9"/>
  <c r="N22" i="9"/>
  <c r="M22" i="9"/>
  <c r="L22" i="9"/>
  <c r="K22" i="9"/>
  <c r="J22" i="9"/>
  <c r="I22" i="9"/>
  <c r="H22" i="9"/>
  <c r="G22" i="9"/>
  <c r="F22" i="9"/>
  <c r="E22" i="9"/>
  <c r="D22" i="9"/>
  <c r="C22" i="9"/>
  <c r="B22" i="9"/>
  <c r="V21" i="9"/>
  <c r="V23" i="9" s="1"/>
  <c r="P21" i="9"/>
  <c r="P23" i="9" s="1"/>
  <c r="N21" i="9"/>
  <c r="N23" i="9" s="1"/>
  <c r="H21" i="9"/>
  <c r="H23" i="9" s="1"/>
  <c r="F21" i="9"/>
  <c r="F23" i="9" s="1"/>
  <c r="Z20" i="9"/>
  <c r="Y20" i="9"/>
  <c r="X20" i="9"/>
  <c r="W20" i="9"/>
  <c r="V20" i="9"/>
  <c r="U20" i="9"/>
  <c r="S20" i="9"/>
  <c r="R20" i="9"/>
  <c r="Q20" i="9"/>
  <c r="Q21" i="9" s="1"/>
  <c r="Q23" i="9" s="1"/>
  <c r="P20" i="9"/>
  <c r="O20" i="9"/>
  <c r="N20" i="9"/>
  <c r="M20" i="9"/>
  <c r="K20" i="9"/>
  <c r="J20" i="9"/>
  <c r="I20" i="9"/>
  <c r="I21" i="9" s="1"/>
  <c r="I23" i="9" s="1"/>
  <c r="H20" i="9"/>
  <c r="G20" i="9"/>
  <c r="F20" i="9"/>
  <c r="E20" i="9"/>
  <c r="C20" i="9"/>
  <c r="B20" i="9"/>
  <c r="Z19" i="9"/>
  <c r="Y19" i="9"/>
  <c r="X19" i="9"/>
  <c r="W19" i="9"/>
  <c r="V19" i="9"/>
  <c r="U19" i="9"/>
  <c r="U21" i="9" s="1"/>
  <c r="U23" i="9" s="1"/>
  <c r="T19" i="9"/>
  <c r="T21" i="9" s="1"/>
  <c r="T23" i="9" s="1"/>
  <c r="S19" i="9"/>
  <c r="S21" i="9" s="1"/>
  <c r="S23" i="9" s="1"/>
  <c r="R19" i="9"/>
  <c r="R21" i="9" s="1"/>
  <c r="R23" i="9" s="1"/>
  <c r="Q19" i="9"/>
  <c r="P19" i="9"/>
  <c r="O19" i="9"/>
  <c r="O21" i="9" s="1"/>
  <c r="O23" i="9" s="1"/>
  <c r="N19" i="9"/>
  <c r="M19" i="9"/>
  <c r="M21" i="9" s="1"/>
  <c r="M23" i="9" s="1"/>
  <c r="L19" i="9"/>
  <c r="L21" i="9" s="1"/>
  <c r="L23" i="9" s="1"/>
  <c r="K19" i="9"/>
  <c r="K21" i="9" s="1"/>
  <c r="K23" i="9" s="1"/>
  <c r="J19" i="9"/>
  <c r="J21" i="9" s="1"/>
  <c r="J23" i="9" s="1"/>
  <c r="I19" i="9"/>
  <c r="H19" i="9"/>
  <c r="G19" i="9"/>
  <c r="G21" i="9" s="1"/>
  <c r="G23" i="9" s="1"/>
  <c r="F19" i="9"/>
  <c r="E19" i="9"/>
  <c r="E21" i="9" s="1"/>
  <c r="E23" i="9" s="1"/>
  <c r="D19" i="9"/>
  <c r="D21" i="9" s="1"/>
  <c r="D23" i="9" s="1"/>
  <c r="C19" i="9"/>
  <c r="C21" i="9" s="1"/>
  <c r="C23" i="9" s="1"/>
  <c r="B1" i="9"/>
  <c r="V95" i="8"/>
  <c r="V92" i="17" s="1"/>
  <c r="U95" i="8"/>
  <c r="U92" i="17" s="1"/>
  <c r="T95" i="8"/>
  <c r="T92" i="17" s="1"/>
  <c r="S95" i="8"/>
  <c r="S92" i="17" s="1"/>
  <c r="R95" i="8"/>
  <c r="R92" i="17" s="1"/>
  <c r="Q95" i="8"/>
  <c r="Q92" i="17" s="1"/>
  <c r="P95" i="8"/>
  <c r="P92" i="17" s="1"/>
  <c r="O95" i="8"/>
  <c r="O92" i="17" s="1"/>
  <c r="N95" i="8"/>
  <c r="N92" i="17" s="1"/>
  <c r="M95" i="8"/>
  <c r="M92" i="17" s="1"/>
  <c r="L95" i="8"/>
  <c r="L92" i="17" s="1"/>
  <c r="K95" i="8"/>
  <c r="K92" i="17" s="1"/>
  <c r="J95" i="8"/>
  <c r="J92" i="17" s="1"/>
  <c r="I95" i="8"/>
  <c r="I92" i="17" s="1"/>
  <c r="H95" i="8"/>
  <c r="H92" i="17" s="1"/>
  <c r="G95" i="8"/>
  <c r="G92" i="17" s="1"/>
  <c r="F95" i="8"/>
  <c r="F92" i="17" s="1"/>
  <c r="E95" i="8"/>
  <c r="E92" i="17" s="1"/>
  <c r="D95" i="8"/>
  <c r="D92" i="17" s="1"/>
  <c r="C95" i="8"/>
  <c r="C92" i="17" s="1"/>
  <c r="B95" i="8"/>
  <c r="B19" i="8" s="1"/>
  <c r="Y20" i="8"/>
  <c r="V77" i="8"/>
  <c r="V74" i="17" s="1"/>
  <c r="U77" i="8"/>
  <c r="U74" i="17" s="1"/>
  <c r="T77" i="8"/>
  <c r="S77" i="8"/>
  <c r="S74" i="17" s="1"/>
  <c r="R77" i="8"/>
  <c r="R74" i="17" s="1"/>
  <c r="Q77" i="8"/>
  <c r="P77" i="8"/>
  <c r="P74" i="17" s="1"/>
  <c r="O77" i="8"/>
  <c r="O74" i="17" s="1"/>
  <c r="N77" i="8"/>
  <c r="N74" i="17" s="1"/>
  <c r="M77" i="8"/>
  <c r="M74" i="17" s="1"/>
  <c r="L77" i="8"/>
  <c r="K77" i="8"/>
  <c r="K74" i="17" s="1"/>
  <c r="J77" i="8"/>
  <c r="J74" i="17" s="1"/>
  <c r="I77" i="8"/>
  <c r="H77" i="8"/>
  <c r="H74" i="17" s="1"/>
  <c r="G77" i="8"/>
  <c r="G74" i="17" s="1"/>
  <c r="F77" i="8"/>
  <c r="F74" i="17" s="1"/>
  <c r="E77" i="8"/>
  <c r="E74" i="17" s="1"/>
  <c r="D77" i="8"/>
  <c r="C77" i="8"/>
  <c r="C74" i="17" s="1"/>
  <c r="B77" i="8"/>
  <c r="B20" i="8" s="1"/>
  <c r="F45" i="17"/>
  <c r="E45" i="17"/>
  <c r="D45" i="17"/>
  <c r="C45" i="17"/>
  <c r="E45" i="8"/>
  <c r="E18" i="8" s="1"/>
  <c r="D45" i="8"/>
  <c r="C45" i="8"/>
  <c r="C18" i="8" s="1"/>
  <c r="D35" i="8"/>
  <c r="D37" i="8" s="1"/>
  <c r="Z22" i="8"/>
  <c r="Y22" i="8"/>
  <c r="X22" i="8"/>
  <c r="W22" i="8"/>
  <c r="V22" i="8"/>
  <c r="U22" i="8"/>
  <c r="T22" i="8"/>
  <c r="S22" i="8"/>
  <c r="R22" i="8"/>
  <c r="Q22" i="8"/>
  <c r="P22" i="8"/>
  <c r="O22" i="8"/>
  <c r="N22" i="8"/>
  <c r="M22" i="8"/>
  <c r="L22" i="8"/>
  <c r="K22" i="8"/>
  <c r="J22" i="8"/>
  <c r="I22" i="8"/>
  <c r="H22" i="8"/>
  <c r="G22" i="8"/>
  <c r="F22" i="8"/>
  <c r="E22" i="8"/>
  <c r="D22" i="8"/>
  <c r="C22" i="8"/>
  <c r="B22" i="8"/>
  <c r="Z20" i="8"/>
  <c r="X20" i="8"/>
  <c r="W20" i="8"/>
  <c r="P20" i="8"/>
  <c r="O20" i="8"/>
  <c r="J20" i="8"/>
  <c r="H20" i="8"/>
  <c r="G20" i="8"/>
  <c r="F20" i="8"/>
  <c r="Z19" i="8"/>
  <c r="Y19" i="8"/>
  <c r="X19" i="8"/>
  <c r="W19" i="8"/>
  <c r="V19" i="8"/>
  <c r="R19" i="8"/>
  <c r="Q19" i="8"/>
  <c r="J19" i="8"/>
  <c r="I19" i="8"/>
  <c r="B1" i="8"/>
  <c r="V95" i="7"/>
  <c r="U95" i="7"/>
  <c r="T95" i="7"/>
  <c r="S95" i="7"/>
  <c r="R95" i="7"/>
  <c r="Q95" i="7"/>
  <c r="P95" i="7"/>
  <c r="O95" i="7"/>
  <c r="N95" i="7"/>
  <c r="M95" i="7"/>
  <c r="L95" i="7"/>
  <c r="K95" i="7"/>
  <c r="J95" i="7"/>
  <c r="I95" i="7"/>
  <c r="H95" i="7"/>
  <c r="G95" i="7"/>
  <c r="F95" i="7"/>
  <c r="E95" i="7"/>
  <c r="D95" i="7"/>
  <c r="C95" i="7"/>
  <c r="B95" i="7"/>
  <c r="B19" i="7" s="1"/>
  <c r="B21" i="7" s="1"/>
  <c r="B23" i="7" s="1"/>
  <c r="V77" i="7"/>
  <c r="U77" i="7"/>
  <c r="T77" i="7"/>
  <c r="T20" i="7" s="1"/>
  <c r="S77" i="7"/>
  <c r="R77" i="7"/>
  <c r="Q77" i="7"/>
  <c r="P77" i="7"/>
  <c r="O77" i="7"/>
  <c r="N77" i="7"/>
  <c r="M77" i="7"/>
  <c r="L77" i="7"/>
  <c r="L20" i="7" s="1"/>
  <c r="K77" i="7"/>
  <c r="J77" i="7"/>
  <c r="I77" i="7"/>
  <c r="H77" i="7"/>
  <c r="G77" i="7"/>
  <c r="F77" i="7"/>
  <c r="E77" i="7"/>
  <c r="D77" i="7"/>
  <c r="D20" i="7" s="1"/>
  <c r="C77" i="7"/>
  <c r="B77" i="7"/>
  <c r="B45" i="7"/>
  <c r="B18" i="7" s="1"/>
  <c r="F45" i="7"/>
  <c r="F18" i="7" s="1"/>
  <c r="E45" i="7"/>
  <c r="E18" i="7" s="1"/>
  <c r="D45" i="7"/>
  <c r="C45" i="7"/>
  <c r="C18" i="7" s="1"/>
  <c r="D35" i="7"/>
  <c r="D37" i="7" s="1"/>
  <c r="D39" i="7" s="1"/>
  <c r="D40" i="7" s="1"/>
  <c r="Z22" i="7"/>
  <c r="Y22" i="7"/>
  <c r="X22" i="7"/>
  <c r="W22" i="7"/>
  <c r="V22" i="7"/>
  <c r="U22" i="7"/>
  <c r="T22" i="7"/>
  <c r="S22" i="7"/>
  <c r="R22" i="7"/>
  <c r="Q22" i="7"/>
  <c r="P22" i="7"/>
  <c r="O22" i="7"/>
  <c r="N22" i="7"/>
  <c r="M22" i="7"/>
  <c r="L22" i="7"/>
  <c r="K22" i="7"/>
  <c r="J22" i="7"/>
  <c r="I22" i="7"/>
  <c r="H22" i="7"/>
  <c r="G22" i="7"/>
  <c r="F22" i="7"/>
  <c r="E22" i="7"/>
  <c r="D22" i="7"/>
  <c r="C22" i="7"/>
  <c r="B22" i="7"/>
  <c r="Q21" i="7"/>
  <c r="Q23" i="7" s="1"/>
  <c r="I21" i="7"/>
  <c r="I23" i="7" s="1"/>
  <c r="Z20" i="7"/>
  <c r="Y20" i="7"/>
  <c r="X20" i="7"/>
  <c r="W20" i="7"/>
  <c r="V20" i="7"/>
  <c r="U20" i="7"/>
  <c r="S20" i="7"/>
  <c r="R20" i="7"/>
  <c r="Q20" i="7"/>
  <c r="P20" i="7"/>
  <c r="O20" i="7"/>
  <c r="N20" i="7"/>
  <c r="M20" i="7"/>
  <c r="K20" i="7"/>
  <c r="J20" i="7"/>
  <c r="I20" i="7"/>
  <c r="H20" i="7"/>
  <c r="G20" i="7"/>
  <c r="F20" i="7"/>
  <c r="E20" i="7"/>
  <c r="C20" i="7"/>
  <c r="B20" i="7"/>
  <c r="Z19" i="7"/>
  <c r="Y19" i="7"/>
  <c r="X19" i="7"/>
  <c r="W19" i="7"/>
  <c r="V19" i="7"/>
  <c r="V21" i="7" s="1"/>
  <c r="V23" i="7" s="1"/>
  <c r="U19" i="7"/>
  <c r="U21" i="7" s="1"/>
  <c r="U23" i="7" s="1"/>
  <c r="T19" i="7"/>
  <c r="S19" i="7"/>
  <c r="S21" i="7" s="1"/>
  <c r="S23" i="7" s="1"/>
  <c r="R19" i="7"/>
  <c r="R21" i="7" s="1"/>
  <c r="R23" i="7" s="1"/>
  <c r="Q19" i="7"/>
  <c r="P19" i="7"/>
  <c r="P21" i="7" s="1"/>
  <c r="P23" i="7" s="1"/>
  <c r="O19" i="7"/>
  <c r="O21" i="7" s="1"/>
  <c r="O23" i="7" s="1"/>
  <c r="N19" i="7"/>
  <c r="N21" i="7" s="1"/>
  <c r="N23" i="7" s="1"/>
  <c r="M19" i="7"/>
  <c r="M21" i="7" s="1"/>
  <c r="M23" i="7" s="1"/>
  <c r="L19" i="7"/>
  <c r="K19" i="7"/>
  <c r="K21" i="7" s="1"/>
  <c r="K23" i="7" s="1"/>
  <c r="J19" i="7"/>
  <c r="J21" i="7" s="1"/>
  <c r="J23" i="7" s="1"/>
  <c r="I19" i="7"/>
  <c r="H19" i="7"/>
  <c r="H21" i="7" s="1"/>
  <c r="H23" i="7" s="1"/>
  <c r="G19" i="7"/>
  <c r="G21" i="7" s="1"/>
  <c r="G23" i="7" s="1"/>
  <c r="F19" i="7"/>
  <c r="F21" i="7" s="1"/>
  <c r="F23" i="7" s="1"/>
  <c r="E19" i="7"/>
  <c r="E21" i="7" s="1"/>
  <c r="E23" i="7" s="1"/>
  <c r="D19" i="7"/>
  <c r="C19" i="7"/>
  <c r="C21" i="7" s="1"/>
  <c r="C23" i="7" s="1"/>
  <c r="D18" i="7"/>
  <c r="B1" i="7"/>
  <c r="Y21" i="13" l="1"/>
  <c r="Y23" i="13" s="1"/>
  <c r="Y21" i="10"/>
  <c r="Y23" i="10" s="1"/>
  <c r="Z21" i="13"/>
  <c r="Z23" i="13" s="1"/>
  <c r="Z21" i="10"/>
  <c r="Z23" i="10" s="1"/>
  <c r="Z21" i="7"/>
  <c r="Z23" i="7" s="1"/>
  <c r="Y21" i="7"/>
  <c r="Y23" i="7" s="1"/>
  <c r="W21" i="12"/>
  <c r="W23" i="12" s="1"/>
  <c r="R20" i="8"/>
  <c r="W21" i="8"/>
  <c r="W23" i="8" s="1"/>
  <c r="C20" i="8"/>
  <c r="V20" i="8"/>
  <c r="V21" i="8" s="1"/>
  <c r="V23" i="8" s="1"/>
  <c r="K20" i="8"/>
  <c r="N20" i="8"/>
  <c r="N19" i="8"/>
  <c r="F19" i="8"/>
  <c r="F21" i="8" s="1"/>
  <c r="F23" i="8" s="1"/>
  <c r="E19" i="8"/>
  <c r="U19" i="8"/>
  <c r="M19" i="8"/>
  <c r="R21" i="8"/>
  <c r="R23" i="8" s="1"/>
  <c r="C19" i="8"/>
  <c r="D19" i="8"/>
  <c r="S19" i="8"/>
  <c r="T19" i="8"/>
  <c r="O21" i="8"/>
  <c r="O23" i="8" s="1"/>
  <c r="J21" i="8"/>
  <c r="J23" i="8" s="1"/>
  <c r="H19" i="8"/>
  <c r="H21" i="8" s="1"/>
  <c r="H23" i="8" s="1"/>
  <c r="P19" i="8"/>
  <c r="P21" i="8" s="1"/>
  <c r="P23" i="8" s="1"/>
  <c r="K19" i="8"/>
  <c r="K21" i="8" s="1"/>
  <c r="K23" i="8" s="1"/>
  <c r="L19" i="8"/>
  <c r="G19" i="8"/>
  <c r="G21" i="8" s="1"/>
  <c r="G23" i="8" s="1"/>
  <c r="O19" i="8"/>
  <c r="N21" i="8"/>
  <c r="N23" i="8" s="1"/>
  <c r="M20" i="8"/>
  <c r="E20" i="8"/>
  <c r="D20" i="8"/>
  <c r="D74" i="17"/>
  <c r="L20" i="8"/>
  <c r="L74" i="17"/>
  <c r="T20" i="8"/>
  <c r="T21" i="8" s="1"/>
  <c r="T23" i="8" s="1"/>
  <c r="T74" i="17"/>
  <c r="I20" i="8"/>
  <c r="I21" i="8" s="1"/>
  <c r="I23" i="8" s="1"/>
  <c r="I74" i="17"/>
  <c r="M21" i="8"/>
  <c r="M23" i="8" s="1"/>
  <c r="Q20" i="8"/>
  <c r="Q21" i="8" s="1"/>
  <c r="Q23" i="8" s="1"/>
  <c r="Q74" i="17"/>
  <c r="S20" i="8"/>
  <c r="U20" i="8"/>
  <c r="U21" i="8" s="1"/>
  <c r="U23" i="8" s="1"/>
  <c r="F48" i="17"/>
  <c r="F46" i="17"/>
  <c r="F49" i="17"/>
  <c r="F47" i="17"/>
  <c r="F50" i="17"/>
  <c r="F45" i="8"/>
  <c r="F18" i="8" s="1"/>
  <c r="D49" i="17"/>
  <c r="D50" i="17"/>
  <c r="D48" i="17"/>
  <c r="D46" i="17"/>
  <c r="D47" i="17"/>
  <c r="B45" i="8"/>
  <c r="B45" i="17"/>
  <c r="C47" i="17"/>
  <c r="C46" i="17"/>
  <c r="C49" i="17"/>
  <c r="C50" i="17"/>
  <c r="C48" i="17"/>
  <c r="E47" i="17"/>
  <c r="E50" i="17"/>
  <c r="E49" i="17"/>
  <c r="E46" i="17"/>
  <c r="E48" i="17"/>
  <c r="D18" i="8"/>
  <c r="Y21" i="8"/>
  <c r="Y23" i="8" s="1"/>
  <c r="Y21" i="11"/>
  <c r="Y23" i="11" s="1"/>
  <c r="W21" i="13"/>
  <c r="W23" i="13" s="1"/>
  <c r="Z21" i="8"/>
  <c r="Z23" i="8" s="1"/>
  <c r="X21" i="9"/>
  <c r="X23" i="9" s="1"/>
  <c r="Y21" i="9"/>
  <c r="Y23" i="9" s="1"/>
  <c r="Y21" i="12"/>
  <c r="Y23" i="12" s="1"/>
  <c r="W21" i="9"/>
  <c r="W23" i="9" s="1"/>
  <c r="X21" i="11"/>
  <c r="X23" i="11" s="1"/>
  <c r="X21" i="12"/>
  <c r="X23" i="12" s="1"/>
  <c r="W21" i="7"/>
  <c r="W23" i="7" s="1"/>
  <c r="Z21" i="9"/>
  <c r="Z23" i="9" s="1"/>
  <c r="Z21" i="11"/>
  <c r="Z23" i="11" s="1"/>
  <c r="Z21" i="12"/>
  <c r="Z23" i="12" s="1"/>
  <c r="X21" i="13"/>
  <c r="X23" i="13" s="1"/>
  <c r="X21" i="7"/>
  <c r="X23" i="7" s="1"/>
  <c r="X21" i="8"/>
  <c r="X23" i="8" s="1"/>
  <c r="X21" i="10"/>
  <c r="X23" i="10" s="1"/>
  <c r="B31" i="6"/>
  <c r="B30" i="6"/>
  <c r="B21" i="13"/>
  <c r="B23" i="13" s="1"/>
  <c r="D39" i="13"/>
  <c r="D40" i="13" s="1"/>
  <c r="B21" i="12"/>
  <c r="B23" i="12" s="1"/>
  <c r="D37" i="12"/>
  <c r="D39" i="12" s="1"/>
  <c r="D40" i="12" s="1"/>
  <c r="B21" i="11"/>
  <c r="B23" i="11" s="1"/>
  <c r="D39" i="11"/>
  <c r="D40" i="11" s="1"/>
  <c r="B30" i="11"/>
  <c r="B21" i="10"/>
  <c r="B23" i="10" s="1"/>
  <c r="B21" i="9"/>
  <c r="B23" i="9" s="1"/>
  <c r="D39" i="9"/>
  <c r="D40" i="9" s="1"/>
  <c r="B21" i="8"/>
  <c r="B23" i="8" s="1"/>
  <c r="B30" i="9"/>
  <c r="D39" i="8"/>
  <c r="D40" i="8" s="1"/>
  <c r="B30" i="7"/>
  <c r="B30" i="13"/>
  <c r="C21" i="13"/>
  <c r="C23" i="13" s="1"/>
  <c r="K21" i="13"/>
  <c r="K23" i="13" s="1"/>
  <c r="S21" i="13"/>
  <c r="S23" i="13" s="1"/>
  <c r="D21" i="13"/>
  <c r="D23" i="13" s="1"/>
  <c r="L21" i="13"/>
  <c r="L23" i="13" s="1"/>
  <c r="T21" i="13"/>
  <c r="T23" i="13" s="1"/>
  <c r="L21" i="12"/>
  <c r="L23" i="12" s="1"/>
  <c r="B30" i="12"/>
  <c r="D21" i="12"/>
  <c r="D23" i="12" s="1"/>
  <c r="T21" i="12"/>
  <c r="T23" i="12" s="1"/>
  <c r="D21" i="11"/>
  <c r="D23" i="11" s="1"/>
  <c r="L21" i="11"/>
  <c r="L23" i="11" s="1"/>
  <c r="T21" i="11"/>
  <c r="T23" i="11" s="1"/>
  <c r="B30" i="10"/>
  <c r="L21" i="8"/>
  <c r="L23" i="8" s="1"/>
  <c r="D21" i="7"/>
  <c r="D23" i="7" s="1"/>
  <c r="L21" i="7"/>
  <c r="L23" i="7" s="1"/>
  <c r="T21" i="7"/>
  <c r="T23" i="7" s="1"/>
  <c r="B1" i="15"/>
  <c r="F45" i="15"/>
  <c r="E45" i="15"/>
  <c r="E43" i="17" s="1"/>
  <c r="E44" i="17" s="1"/>
  <c r="D45" i="15"/>
  <c r="D43" i="17" s="1"/>
  <c r="D44" i="17" s="1"/>
  <c r="C45" i="15"/>
  <c r="C43" i="17" s="1"/>
  <c r="C44" i="17" s="1"/>
  <c r="B31" i="9" l="1"/>
  <c r="B31" i="10"/>
  <c r="B31" i="7"/>
  <c r="B32" i="7" s="1"/>
  <c r="E37" i="7" s="1"/>
  <c r="B18" i="8"/>
  <c r="C21" i="8"/>
  <c r="C23" i="8" s="1"/>
  <c r="E21" i="8"/>
  <c r="E23" i="8" s="1"/>
  <c r="B30" i="8"/>
  <c r="F43" i="17"/>
  <c r="F44" i="17" s="1"/>
  <c r="D21" i="8"/>
  <c r="D23" i="8" s="1"/>
  <c r="S21" i="8"/>
  <c r="S23" i="8" s="1"/>
  <c r="B31" i="8" s="1"/>
  <c r="B32" i="6"/>
  <c r="E37" i="6" s="1"/>
  <c r="B31" i="12"/>
  <c r="B32" i="12" s="1"/>
  <c r="E37" i="12" s="1"/>
  <c r="B31" i="11"/>
  <c r="B32" i="9"/>
  <c r="E37" i="9" s="1"/>
  <c r="B31" i="13"/>
  <c r="B32" i="13" s="1"/>
  <c r="E37" i="13" s="1"/>
  <c r="B32" i="11"/>
  <c r="E37" i="11" s="1"/>
  <c r="B32" i="10"/>
  <c r="E37" i="10" s="1"/>
  <c r="Z18" i="17"/>
  <c r="Y18" i="17"/>
  <c r="X18" i="17"/>
  <c r="W18" i="17"/>
  <c r="V18" i="17"/>
  <c r="U18" i="17"/>
  <c r="T18" i="17"/>
  <c r="S18" i="17"/>
  <c r="R18" i="17"/>
  <c r="Q18" i="17"/>
  <c r="P18" i="17"/>
  <c r="O18" i="17"/>
  <c r="N18" i="17"/>
  <c r="M18" i="17"/>
  <c r="L18" i="17"/>
  <c r="K18" i="17"/>
  <c r="J18" i="17"/>
  <c r="I18" i="17"/>
  <c r="H18" i="17"/>
  <c r="G18" i="17"/>
  <c r="F18" i="17"/>
  <c r="E18" i="17"/>
  <c r="D18" i="17"/>
  <c r="C18" i="17"/>
  <c r="B18" i="17"/>
  <c r="Z19" i="15"/>
  <c r="Y19" i="15"/>
  <c r="X19" i="15"/>
  <c r="W19" i="15"/>
  <c r="V95" i="15"/>
  <c r="V19" i="15" s="1"/>
  <c r="U95" i="15"/>
  <c r="U19" i="15" s="1"/>
  <c r="T95" i="15"/>
  <c r="T19" i="15" s="1"/>
  <c r="T21" i="15" s="1"/>
  <c r="T23" i="15" s="1"/>
  <c r="S95" i="15"/>
  <c r="S19" i="15" s="1"/>
  <c r="R95" i="15"/>
  <c r="R19" i="15" s="1"/>
  <c r="Q95" i="15"/>
  <c r="Q19" i="15" s="1"/>
  <c r="P95" i="15"/>
  <c r="P19" i="15" s="1"/>
  <c r="O95" i="15"/>
  <c r="O19" i="15" s="1"/>
  <c r="N95" i="15"/>
  <c r="N19" i="15" s="1"/>
  <c r="M95" i="15"/>
  <c r="M19" i="15" s="1"/>
  <c r="L95" i="15"/>
  <c r="L19" i="15" s="1"/>
  <c r="L21" i="15" s="1"/>
  <c r="L23" i="15" s="1"/>
  <c r="K95" i="15"/>
  <c r="K19" i="15" s="1"/>
  <c r="J95" i="15"/>
  <c r="J19" i="15" s="1"/>
  <c r="I95" i="15"/>
  <c r="I19" i="15" s="1"/>
  <c r="H95" i="15"/>
  <c r="H19" i="15" s="1"/>
  <c r="G95" i="15"/>
  <c r="G19" i="15" s="1"/>
  <c r="F95" i="15"/>
  <c r="F19" i="15" s="1"/>
  <c r="E95" i="15"/>
  <c r="E19" i="15" s="1"/>
  <c r="D95" i="15"/>
  <c r="D19" i="15" s="1"/>
  <c r="D21" i="15" s="1"/>
  <c r="D23" i="15" s="1"/>
  <c r="C95" i="15"/>
  <c r="C19" i="15" s="1"/>
  <c r="B95" i="15"/>
  <c r="Z20" i="15"/>
  <c r="Z21" i="15" s="1"/>
  <c r="Z23" i="15" s="1"/>
  <c r="Y20" i="15"/>
  <c r="Y21" i="15" s="1"/>
  <c r="Y23" i="15" s="1"/>
  <c r="X20" i="15"/>
  <c r="W20" i="15"/>
  <c r="V77" i="15"/>
  <c r="V20" i="15" s="1"/>
  <c r="U77" i="15"/>
  <c r="U20" i="15" s="1"/>
  <c r="U21" i="15" s="1"/>
  <c r="U23" i="15" s="1"/>
  <c r="T77" i="15"/>
  <c r="T20" i="15" s="1"/>
  <c r="S77" i="15"/>
  <c r="S20" i="15" s="1"/>
  <c r="R77" i="15"/>
  <c r="R20" i="15" s="1"/>
  <c r="Q77" i="15"/>
  <c r="Q20" i="15" s="1"/>
  <c r="P77" i="15"/>
  <c r="P20" i="15" s="1"/>
  <c r="O77" i="15"/>
  <c r="O20" i="15" s="1"/>
  <c r="O21" i="15" s="1"/>
  <c r="N77" i="15"/>
  <c r="N20" i="15" s="1"/>
  <c r="M77" i="15"/>
  <c r="M20" i="15" s="1"/>
  <c r="M21" i="15" s="1"/>
  <c r="M23" i="15" s="1"/>
  <c r="L77" i="15"/>
  <c r="L20" i="15" s="1"/>
  <c r="K77" i="15"/>
  <c r="K20" i="15" s="1"/>
  <c r="J77" i="15"/>
  <c r="J20" i="15" s="1"/>
  <c r="I77" i="15"/>
  <c r="I20" i="15" s="1"/>
  <c r="H77" i="15"/>
  <c r="H20" i="15" s="1"/>
  <c r="G77" i="15"/>
  <c r="G20" i="15" s="1"/>
  <c r="G21" i="15" s="1"/>
  <c r="F77" i="15"/>
  <c r="F20" i="15" s="1"/>
  <c r="E77" i="15"/>
  <c r="E20" i="15" s="1"/>
  <c r="E21" i="15" s="1"/>
  <c r="E23" i="15" s="1"/>
  <c r="D77" i="15"/>
  <c r="D20" i="15" s="1"/>
  <c r="C77" i="15"/>
  <c r="C20" i="15" s="1"/>
  <c r="B77" i="15"/>
  <c r="B45" i="15"/>
  <c r="B18" i="15" s="1"/>
  <c r="F18" i="15"/>
  <c r="E18" i="15"/>
  <c r="D18" i="15"/>
  <c r="C18" i="15"/>
  <c r="D35" i="15"/>
  <c r="D37" i="15" s="1"/>
  <c r="Z22" i="15"/>
  <c r="Y22" i="15"/>
  <c r="X22" i="15"/>
  <c r="W22" i="15"/>
  <c r="V22" i="15"/>
  <c r="U22" i="15"/>
  <c r="T22" i="15"/>
  <c r="S22" i="15"/>
  <c r="R22" i="15"/>
  <c r="Q22" i="15"/>
  <c r="P22" i="15"/>
  <c r="O22" i="15"/>
  <c r="N22" i="15"/>
  <c r="M22" i="15"/>
  <c r="L22" i="15"/>
  <c r="K22" i="15"/>
  <c r="J22" i="15"/>
  <c r="I22" i="15"/>
  <c r="H22" i="15"/>
  <c r="G22" i="15"/>
  <c r="F22" i="15"/>
  <c r="E22" i="15"/>
  <c r="D22" i="15"/>
  <c r="C22" i="15"/>
  <c r="B22" i="15"/>
  <c r="V21" i="15"/>
  <c r="V23" i="15" s="1"/>
  <c r="Q21" i="15"/>
  <c r="Q23" i="15" s="1"/>
  <c r="I21" i="15"/>
  <c r="R21" i="15"/>
  <c r="J21" i="15"/>
  <c r="S21" i="15"/>
  <c r="S23" i="15" s="1"/>
  <c r="P21" i="15"/>
  <c r="K21" i="15"/>
  <c r="K23" i="15" s="1"/>
  <c r="H21" i="15"/>
  <c r="C21" i="15"/>
  <c r="C23" i="15" s="1"/>
  <c r="W21" i="15" l="1"/>
  <c r="W23" i="15" s="1"/>
  <c r="X21" i="15"/>
  <c r="X23" i="15" s="1"/>
  <c r="B43" i="17"/>
  <c r="B14" i="17" s="1"/>
  <c r="B32" i="8"/>
  <c r="E37" i="8" s="1"/>
  <c r="B19" i="15"/>
  <c r="B92" i="17"/>
  <c r="B20" i="15"/>
  <c r="B21" i="15" s="1"/>
  <c r="B23" i="15" s="1"/>
  <c r="B74" i="17"/>
  <c r="O23" i="15"/>
  <c r="F21" i="15"/>
  <c r="N21" i="15"/>
  <c r="N23" i="15" s="1"/>
  <c r="R23" i="15"/>
  <c r="J23" i="15"/>
  <c r="P23" i="15"/>
  <c r="G23" i="15"/>
  <c r="F23" i="15"/>
  <c r="B31" i="15" s="1"/>
  <c r="H23" i="15"/>
  <c r="I23" i="15"/>
  <c r="B25" i="16"/>
  <c r="D39" i="15"/>
  <c r="D40" i="15" s="1"/>
  <c r="D31" i="17"/>
  <c r="D33" i="17" s="1"/>
  <c r="D35" i="17" s="1"/>
  <c r="D36" i="17" s="1"/>
  <c r="B30" i="15"/>
  <c r="B32" i="15" l="1"/>
  <c r="E37" i="15" s="1"/>
  <c r="B24" i="16"/>
  <c r="B23" i="16"/>
  <c r="B22" i="16"/>
  <c r="B21" i="16"/>
  <c r="B19" i="16"/>
  <c r="B17" i="16" l="1"/>
  <c r="B20" i="16"/>
  <c r="B18" i="16"/>
  <c r="Z16" i="17" l="1"/>
  <c r="Z15" i="17"/>
  <c r="Z17" i="17" l="1"/>
  <c r="Z19" i="17" s="1"/>
  <c r="R16" i="17" l="1"/>
  <c r="J16" i="17"/>
  <c r="B15" i="17"/>
  <c r="R15" i="17"/>
  <c r="J15" i="17"/>
  <c r="Q16" i="17"/>
  <c r="I15" i="17"/>
  <c r="I16" i="17"/>
  <c r="P15" i="17"/>
  <c r="W16" i="17"/>
  <c r="O16" i="17"/>
  <c r="G16" i="17"/>
  <c r="W15" i="17"/>
  <c r="O15" i="17"/>
  <c r="G15" i="17"/>
  <c r="Y15" i="17"/>
  <c r="F16" i="17"/>
  <c r="V15" i="17"/>
  <c r="N15" i="17"/>
  <c r="F15" i="17"/>
  <c r="B16" i="17"/>
  <c r="X16" i="17"/>
  <c r="X15" i="17"/>
  <c r="V16" i="17"/>
  <c r="U16" i="17"/>
  <c r="M16" i="17"/>
  <c r="E16" i="17"/>
  <c r="U15" i="17"/>
  <c r="M15" i="17"/>
  <c r="E15" i="17"/>
  <c r="Q15" i="17"/>
  <c r="H16" i="17"/>
  <c r="N16" i="17"/>
  <c r="T16" i="17"/>
  <c r="L16" i="17"/>
  <c r="D16" i="17"/>
  <c r="T15" i="17"/>
  <c r="L15" i="17"/>
  <c r="D15" i="17"/>
  <c r="Y16" i="17"/>
  <c r="P16" i="17"/>
  <c r="H15" i="17"/>
  <c r="S16" i="17"/>
  <c r="K16" i="17"/>
  <c r="C16" i="17"/>
  <c r="S15" i="17"/>
  <c r="K15" i="17"/>
  <c r="C15" i="17"/>
  <c r="Y17" i="17" l="1"/>
  <c r="Y19" i="17" s="1"/>
  <c r="P17" i="17"/>
  <c r="P19" i="17" s="1"/>
  <c r="T17" i="17"/>
  <c r="T19" i="17" s="1"/>
  <c r="M17" i="17"/>
  <c r="M19" i="17" s="1"/>
  <c r="W17" i="17"/>
  <c r="W19" i="17" s="1"/>
  <c r="J17" i="17"/>
  <c r="J19" i="17" s="1"/>
  <c r="Q17" i="17"/>
  <c r="Q19" i="17" s="1"/>
  <c r="E17" i="17"/>
  <c r="E19" i="17" s="1"/>
  <c r="X17" i="17"/>
  <c r="X19" i="17" s="1"/>
  <c r="K17" i="17"/>
  <c r="K19" i="17" s="1"/>
  <c r="U17" i="17"/>
  <c r="U19" i="17" s="1"/>
  <c r="F17" i="17"/>
  <c r="F19" i="17" s="1"/>
  <c r="R17" i="17"/>
  <c r="R19" i="17" s="1"/>
  <c r="N17" i="17"/>
  <c r="N19" i="17" s="1"/>
  <c r="O17" i="17"/>
  <c r="O19" i="17" s="1"/>
  <c r="D17" i="17"/>
  <c r="D19" i="17" s="1"/>
  <c r="C17" i="17"/>
  <c r="C19" i="17" s="1"/>
  <c r="I17" i="17"/>
  <c r="I19" i="17" s="1"/>
  <c r="H17" i="17"/>
  <c r="H19" i="17" s="1"/>
  <c r="G17" i="17"/>
  <c r="G19" i="17" s="1"/>
  <c r="B17" i="17"/>
  <c r="B19" i="17" s="1"/>
  <c r="L17" i="17"/>
  <c r="L19" i="17" s="1"/>
  <c r="V17" i="17"/>
  <c r="V19" i="17" s="1"/>
  <c r="S17" i="17"/>
  <c r="S19" i="17" s="1"/>
  <c r="B27" i="17" l="1"/>
  <c r="D14" i="17" l="1"/>
  <c r="F14" i="17"/>
  <c r="C14" i="17"/>
  <c r="E14" i="17"/>
  <c r="B26" i="17" l="1"/>
  <c r="B28" i="17" s="1"/>
  <c r="E33" i="17" s="1"/>
</calcChain>
</file>

<file path=xl/sharedStrings.xml><?xml version="1.0" encoding="utf-8"?>
<sst xmlns="http://schemas.openxmlformats.org/spreadsheetml/2006/main" count="707" uniqueCount="108">
  <si>
    <t>Nicht förderfähige Kosten:</t>
  </si>
  <si>
    <t>= Finanzierungslücke</t>
  </si>
  <si>
    <t xml:space="preserve">Zinssatz: </t>
  </si>
  <si>
    <t xml:space="preserve">abzgl. abgezinste Einnahmenüberschüsse </t>
  </si>
  <si>
    <t>Barwert der Einnahmenüberschüsse</t>
  </si>
  <si>
    <t>Abzinsungsfaktor</t>
  </si>
  <si>
    <t>Einnahmenüberschuss</t>
  </si>
  <si>
    <t>Gesamtprojektkosten (Investitionen)</t>
  </si>
  <si>
    <t>Förderfähige Kosten</t>
  </si>
  <si>
    <t>Finanzierungsplan</t>
  </si>
  <si>
    <t>Tabelle 1: Investitionen</t>
  </si>
  <si>
    <t>Beratungskosten</t>
  </si>
  <si>
    <t>Jahr</t>
  </si>
  <si>
    <t>Kosten für laufenden Betrieb</t>
  </si>
  <si>
    <t>AfA Erweiterungsinvestitionen</t>
  </si>
  <si>
    <t>Kosten für Instandhaltung, Reparaturen</t>
  </si>
  <si>
    <t>Kosten für Marketing und Vertrieb</t>
  </si>
  <si>
    <t>Einnahmen aus Vorleistungsprodukten</t>
  </si>
  <si>
    <t>Einnahmen aus Endkundenprodukten</t>
  </si>
  <si>
    <t>Kosten für aktive Netzelemente</t>
  </si>
  <si>
    <t>Investitionen</t>
  </si>
  <si>
    <t>Einnahmen</t>
  </si>
  <si>
    <t>Ausgaben</t>
  </si>
  <si>
    <t>Erläuterungen zur Berechung der Einnahmen:</t>
  </si>
  <si>
    <t>Tabelle 2: Ausgaben</t>
  </si>
  <si>
    <t>Tabelle 3: Einnahmen</t>
  </si>
  <si>
    <t>Summe Ausgaben</t>
  </si>
  <si>
    <t>Summe Einnahmen</t>
  </si>
  <si>
    <t>Kosten/Finanzierung/Förderung</t>
  </si>
  <si>
    <t>Förderbare Investionskosten</t>
  </si>
  <si>
    <t>Summe der weiteren Förderungen</t>
  </si>
  <si>
    <t>Förderungsquote in %</t>
  </si>
  <si>
    <t>Bundesförderung in Euro</t>
  </si>
  <si>
    <t>Führen Sie hier weitere Förderungen an, die für das betreffende Projekt bzw. Teile des betreffenden Projekts bereits gewährt wurden sowie Förderungen, welche Sie beantragt haben bzw. beabsichtigen zu beantragen.</t>
  </si>
  <si>
    <t>Restfinanzierung in Euro</t>
  </si>
  <si>
    <t>Restfinanzierung in %</t>
  </si>
  <si>
    <t>Hauptantrag eCall-Nr.</t>
  </si>
  <si>
    <t>Kurztitel:</t>
  </si>
  <si>
    <t>FörderungswerberIn:</t>
  </si>
  <si>
    <t>Kosten für Vorleistungsprodukte (Backhaul-Anbindung)</t>
  </si>
  <si>
    <t>Erläuterungen zu den nicht förderbaren Kosten:</t>
  </si>
  <si>
    <t>Erläuterungen zur Berechung der Ausgaben:</t>
  </si>
  <si>
    <r>
      <t>Jahr</t>
    </r>
    <r>
      <rPr>
        <b/>
        <vertAlign val="superscript"/>
        <sz val="11"/>
        <rFont val="Calibri"/>
        <family val="2"/>
      </rPr>
      <t>1</t>
    </r>
  </si>
  <si>
    <t xml:space="preserve">Jahr 1= Jahr des Projektstarts , dies sollte dem GISPlan der Jahrestranchen entsprechen. </t>
  </si>
  <si>
    <t>Projektdauer (Angabe in Monaten)</t>
  </si>
  <si>
    <t xml:space="preserve">Angenommene Teilnahmequote der Haushalte: </t>
  </si>
  <si>
    <t>Angenommene Höhe der Einnahmen/Monat/Haushalt</t>
  </si>
  <si>
    <t>Annahme jährliche Steigerung des Versorgungsgrades, und bis zu welchem Ausmaß</t>
  </si>
  <si>
    <t xml:space="preserve">Instandhaltung: angenommene Kosten /Haushalt/Monat </t>
  </si>
  <si>
    <t xml:space="preserve">Marketing und Vertrieb: angenommene Kosten /Haushalt/Monat </t>
  </si>
  <si>
    <t>Einmalige Anschlusskosten</t>
  </si>
  <si>
    <t>Sollte keine Angabgen gemacht werden, so ist dies ebtsprechend zu begründen</t>
  </si>
  <si>
    <t>Projektjahr</t>
  </si>
  <si>
    <t>Kärnten</t>
  </si>
  <si>
    <t xml:space="preserve">Finanzierungslückenberechnung </t>
  </si>
  <si>
    <t>Burgenland</t>
  </si>
  <si>
    <t>Niederösterreich</t>
  </si>
  <si>
    <t>Oberösterreich</t>
  </si>
  <si>
    <t>Salzburg</t>
  </si>
  <si>
    <t xml:space="preserve">Steiermark </t>
  </si>
  <si>
    <t>Finanzierungslückenberechnung Übersicht</t>
  </si>
  <si>
    <t>Tirol</t>
  </si>
  <si>
    <t>Vorarlberg</t>
  </si>
  <si>
    <t>Wien</t>
  </si>
  <si>
    <t>Bundesland</t>
  </si>
  <si>
    <t>Berechnete Lücke</t>
  </si>
  <si>
    <t>Bitte übernehmen Sie exakt diese automatisch berechneten Werte in den E-Call!</t>
  </si>
  <si>
    <t>Beispiele:</t>
  </si>
  <si>
    <r>
      <t>Mit dieser Planrechnung (Finanzierungslückenberechnung) über eine Laufzeit von 20 Jahren nach Projek</t>
    </r>
    <r>
      <rPr>
        <sz val="11"/>
        <color theme="1"/>
        <rFont val="Calibri"/>
        <family val="2"/>
      </rPr>
      <t xml:space="preserve">tabschluss belegen Sie die Finanzierungslücke, die eine Förderung Ihres Projektes rechtfertigt. Dabei können auch die nicht förderfähigen Kosten berücksichtigt werden. Wir ersuchen Sie um eine möglichst realistische Planung für zumindest 7 Jahre nach der Investition. Ab dem 8. Jahr können </t>
    </r>
    <r>
      <rPr>
        <sz val="11"/>
        <rFont val="Calibri"/>
        <family val="2"/>
      </rPr>
      <t xml:space="preserve">die Werte des letzten Jahres linear auf die geforderten 20 Jahre fortgeschrieben werden.
Folgendes ist zu beachten: 
• </t>
    </r>
    <r>
      <rPr>
        <b/>
        <sz val="11"/>
        <rFont val="Calibri"/>
        <family val="2"/>
      </rPr>
      <t xml:space="preserve">Befüllen Sie nur die weißen Felder (die Formeln in den grauen Feldern sind gesperrt)
</t>
    </r>
    <r>
      <rPr>
        <sz val="11"/>
        <rFont val="Calibri"/>
        <family val="2"/>
      </rPr>
      <t xml:space="preserve">• Sofern die vorhandene Anzahl der Zeilen in der Tabelle nicht ausreicht, erweitern Sie die Tabelle durch Einfügen von Zeilen. Achten Sie darauf, dass die Formelbezüge (z. B. Summenformel über eine Spalte) die neu eingefügten Zeilen mit einbeziehen! </t>
    </r>
    <r>
      <rPr>
        <sz val="11"/>
        <color rgb="FF00B0F0"/>
        <rFont val="Calibri"/>
        <family val="2"/>
      </rPr>
      <t xml:space="preserve">  
</t>
    </r>
    <r>
      <rPr>
        <sz val="11"/>
        <color theme="1"/>
        <rFont val="Calibri"/>
        <family val="2"/>
      </rPr>
      <t xml:space="preserve">Für jedes Bundesland ist ein eigenes Tabellenblatt auszufüllen. 
Falls es sich um ein Konsortialprojekt handelt muss jeder Partner einen eigenen Finanzierungsplan befüllen. </t>
    </r>
  </si>
  <si>
    <t>Bitte tragen Sie hier die nicht förderfähigen Investitionskosten zur Umsetzung des Projekts getrennt nach Kostenart ein und teilen Sie diese gemäß der Ausbauplanung auf die Projektlaufzeit auf. Die Auflistung ist nur beispielhaft, Sie können auch eine andere Gliederung entsprechend Ihren internen Systemen verwenden und die angeführten Beispiele überschreiben. Ergänzen Sie weitere Zeilen, falls erforderlich.</t>
  </si>
  <si>
    <r>
      <t>Bitte tragen Sie hier die Ausgaben (sämtliche Kosten für den laufenden Betrieb und die Instandhaltung, auch Management- und Personalkosten, Marketing etc.) für einen Zeitraum von</t>
    </r>
    <r>
      <rPr>
        <b/>
        <i/>
        <sz val="11"/>
        <rFont val="Calibri"/>
        <family val="2"/>
      </rPr>
      <t xml:space="preserve"> exakt </t>
    </r>
    <r>
      <rPr>
        <i/>
        <sz val="11"/>
        <rFont val="Calibri"/>
        <family val="2"/>
      </rPr>
      <t>20 Jahren nach Projektabschluss ein. Dazu zählen z. B. auch für die Einnahmenerzielung notwendige Erweiterungsinvestitionen (jedoch nur in Höhe der darauf entfallenden jährlichen Abschreibungen). Nicht als Ausgaben ansetzbar sind die auf die Anfangsinvestition (Projektkosten) entfallende Abschreibung sowie Finanzierungskosten und Kapitaltilgungen. Die Auflistung der Ausgaben ist nur beispielhaft, Sie können auch eine andere Gliederung entsprechend Ihren internen Systemen verwenden und die angeführten Beispiele überschreiben.</t>
    </r>
  </si>
  <si>
    <r>
      <t xml:space="preserve">Bitte tragen Sie hier die aus der Investition zu erzielenden Einnahmen für einen Zeitraum von </t>
    </r>
    <r>
      <rPr>
        <b/>
        <i/>
        <sz val="11"/>
        <rFont val="Calibri"/>
        <family val="2"/>
      </rPr>
      <t>exakt</t>
    </r>
    <r>
      <rPr>
        <b/>
        <i/>
        <sz val="11"/>
        <color rgb="FF00B0F0"/>
        <rFont val="Calibri"/>
        <family val="2"/>
      </rPr>
      <t xml:space="preserve"> </t>
    </r>
    <r>
      <rPr>
        <i/>
        <sz val="11"/>
        <rFont val="Calibri"/>
        <family val="2"/>
      </rPr>
      <t>20 Jahren nach Projektabschluss ein. Erläuterungen zur Einnahmenberechnung sind unter der Tabelle anzuführen. Wichtig ist, dass alle nach Realisierung der Ausbaumaßnahme erwarteten Einnahmen enthalten sind (Einnahmen auf dem Vorleistungs- und/oder Endkundenmarkt). Die Auflistung der Einnahmen ist nur beispielhaft, Sie können auch eine andere Gliederung entsprechend Ihren internen Systemen verwenden und die angeführten Beispiele überschreiben.</t>
    </r>
  </si>
  <si>
    <t xml:space="preserve"> Dieses Tabellenblatt dient als Gesamtüberblick und befüllt sich aus den Tabellenblättern der jeweiligen Bundesländer automatisch. </t>
  </si>
  <si>
    <t>Inhalt</t>
  </si>
  <si>
    <t xml:space="preserve">Ziel </t>
  </si>
  <si>
    <t>Grundsätzliches</t>
  </si>
  <si>
    <t>Wichtig</t>
  </si>
  <si>
    <t>Bitte geben Sie folgende Daten ein:</t>
  </si>
  <si>
    <t xml:space="preserve">Mit dieser Planrechnung (Finanzierungslückenberechnung) über eine Laufzeit von 20 Jahren nach Projektabschluss belegen Sie die Finanzierungslücke, die eine Förderung Ihres Projektes rechtfertigt. </t>
  </si>
  <si>
    <t>Dies ist das Excel-Sheet zur Finanzierungslückenberechnung.</t>
  </si>
  <si>
    <t>Ziel dieses Excel-Sheets ist die Berechnung der Finanzierungslücke(n) für das vorliegende Projekt. Im Zuge der Projekteinreichung ist (sind) die berechnete(n) Finanzierungslücke(n) im eCall einzugeben.</t>
  </si>
  <si>
    <t>Dabei können auch die nicht förderfähigen Kosten berücksichtigt werden. Wir ersuchen Sie um eine möglichst realistische Planung für zumindest 7 Jahre nach der Investition.</t>
  </si>
  <si>
    <t>Wenn das Projekt den Ausbau in mehreren Bundesländern umfasst, ist für jedes Bundesland ein eigenes Tabellenblatt auszufüllen. Geben Sie die Daten pro Bundesland ein.</t>
  </si>
  <si>
    <r>
      <t>·</t>
    </r>
    <r>
      <rPr>
        <sz val="7"/>
        <color rgb="FF000000"/>
        <rFont val="Times New Roman"/>
        <family val="1"/>
      </rPr>
      <t xml:space="preserve">       </t>
    </r>
    <r>
      <rPr>
        <sz val="11"/>
        <color rgb="FF000000"/>
        <rFont val="Calibri"/>
        <family val="2"/>
        <scheme val="minor"/>
      </rPr>
      <t xml:space="preserve">Sofern die vorhandene Anzahl der Zeilen in der Tabelle nicht ausreicht, erweitern Sie die Tabelle durch Einfügen von Zeilen. Achten Sie darauf, dass die Formelbezüge (z. B. Summenformel über eine Spalte) die neu eingefügten Zeilen mit einbeziehen!   </t>
    </r>
  </si>
  <si>
    <r>
      <t>·</t>
    </r>
    <r>
      <rPr>
        <sz val="7"/>
        <color rgb="FF000000"/>
        <rFont val="Times New Roman"/>
        <family val="1"/>
      </rPr>
      <t xml:space="preserve">       </t>
    </r>
    <r>
      <rPr>
        <sz val="11"/>
        <color rgb="FF000000"/>
        <rFont val="Calibri"/>
        <family val="2"/>
        <scheme val="minor"/>
      </rPr>
      <t>Förderfähige Kosten laut E-Call: Die Kosten sind je nach Anfall auf die Projektlaufzeit aufzuteilen.</t>
    </r>
  </si>
  <si>
    <r>
      <t>·</t>
    </r>
    <r>
      <rPr>
        <sz val="7"/>
        <color rgb="FF000000"/>
        <rFont val="Times New Roman"/>
        <family val="1"/>
      </rPr>
      <t xml:space="preserve">       </t>
    </r>
    <r>
      <rPr>
        <sz val="11"/>
        <color rgb="FF000000"/>
        <rFont val="Calibri"/>
        <family val="2"/>
        <scheme val="minor"/>
      </rPr>
      <t>Nicht förderbare Kosten: Die Kosten sind je nach Anfall auf die Projektlaufzeit aufzuteilen.</t>
    </r>
  </si>
  <si>
    <r>
      <t>Ab dem 8. Jahr können die Werte des letzten Jahres linear auf die geforderten 20 Jahre</t>
    </r>
    <r>
      <rPr>
        <sz val="8"/>
        <color theme="1"/>
        <rFont val="Calibri"/>
        <family val="2"/>
        <scheme val="minor"/>
      </rPr>
      <t> </t>
    </r>
    <r>
      <rPr>
        <sz val="11"/>
        <color theme="1"/>
        <rFont val="Calibri"/>
        <family val="2"/>
        <scheme val="minor"/>
      </rPr>
      <t xml:space="preserve">fortgeschrieben </t>
    </r>
    <r>
      <rPr>
        <sz val="11"/>
        <color rgb="FF000000"/>
        <rFont val="Calibri"/>
        <family val="2"/>
        <scheme val="minor"/>
      </rPr>
      <t xml:space="preserve">werden. </t>
    </r>
  </si>
  <si>
    <t>Falls es sich um ein Konsortialprojekt handelt, muss jeder Partner ein eigenes Excel-Sheet zur Finanzierungslückenberechnung befüllen.</t>
  </si>
  <si>
    <t>Jahr 1 entspricht der ersten Jahrestranche im WebGIS.</t>
  </si>
  <si>
    <r>
      <t>·</t>
    </r>
    <r>
      <rPr>
        <sz val="7"/>
        <color rgb="FF000000"/>
        <rFont val="Times New Roman"/>
        <family val="1"/>
      </rPr>
      <t xml:space="preserve">       </t>
    </r>
    <r>
      <rPr>
        <sz val="11"/>
        <color rgb="FF000000"/>
        <rFont val="Calibri"/>
        <family val="2"/>
        <scheme val="minor"/>
      </rPr>
      <t>Befüllen Sie NUR die weißen Felder (die Formeln in den grauen Feldern sind gesperrt).</t>
    </r>
  </si>
  <si>
    <r>
      <t>·</t>
    </r>
    <r>
      <rPr>
        <sz val="7"/>
        <color rgb="FF000000"/>
        <rFont val="Times New Roman"/>
        <family val="1"/>
      </rPr>
      <t xml:space="preserve">       </t>
    </r>
    <r>
      <rPr>
        <sz val="11"/>
        <color rgb="FF000000"/>
        <rFont val="Calibri"/>
        <family val="2"/>
        <scheme val="minor"/>
      </rPr>
      <t>Einnahmen und Ausgaben MIT Erläuterungen für mindestens 20 Jahre nach Projektende.</t>
    </r>
    <r>
      <rPr>
        <sz val="8"/>
        <color theme="1"/>
        <rFont val="Calibri"/>
        <family val="2"/>
        <scheme val="minor"/>
      </rPr>
      <t>  </t>
    </r>
  </si>
  <si>
    <t>x</t>
  </si>
  <si>
    <t>Die Auflistung der Ausgaben bzw. Einnahmen ist nur beispielhaft, Sie können auch eine andere Gliederung entsprechend Ihren internen Systemen verwenden und die angeführten Beispiele überschreiben.</t>
  </si>
  <si>
    <t>Projektdauer (Angabe in Monaten):</t>
  </si>
  <si>
    <t>Hauptantrag eCall-Nr.:</t>
  </si>
  <si>
    <t>Bitte tragen Sie hier die Förderungsquote lt. eCall ein.</t>
  </si>
  <si>
    <t>Bitte tragen Sie hier die förderfähigen Investitionskosten lt. eCall ein. Teilen Sie diese auf die Laufzeit auf.</t>
  </si>
  <si>
    <t>Bitte übertragen Sie den "Finanzierungslücke" Wert in den ECall!</t>
  </si>
  <si>
    <t>Eingabe Ihrer Projektdaten</t>
  </si>
  <si>
    <t>Zus.Kosten für Planung, Proj.M, Bauaufsicht (über 10 %)</t>
  </si>
  <si>
    <t>entsprechend der Bundesländereinträge</t>
  </si>
  <si>
    <t xml:space="preserve">Nachfolgende Werte berechnen sich automatisch, wenn Sie die Tabellenblätter befüllen. </t>
  </si>
  <si>
    <t>Die Projektdaten werden in die Tabellenblätter übenommen</t>
  </si>
  <si>
    <t>Überarbeitung von Formeln zur Fehlekorrektur Gesamtprojekt-Sheet</t>
  </si>
  <si>
    <t>Zentrale Eingabe der Projektdaten nun im Übersichts-Sheet - diese werden in die einzelnen Tabellenblätter übernommen</t>
  </si>
  <si>
    <t>Kurzbeschreibung Version 1.3</t>
  </si>
  <si>
    <t>Version 1.3</t>
  </si>
  <si>
    <t>Wir haben bei der Version 1.3 im Vergleich zur Version 1.2 folgende Dinge geändert: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</si>
</sst>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_-* #,##0.00&quot; €&quot;_-;\-* #,##0.00&quot; €&quot;_-;_-* \-??&quot; €&quot;_-;_-@_-"/>
    <numFmt numFmtId="165" formatCode="_-* #,##0.000000_-;\-* #,##0.000000_-;_-* &quot;-&quot;??_-;_-@_-"/>
    <numFmt numFmtId="166" formatCode="#,##0_ ;\-#,##0\ "/>
  </numFmts>
  <fonts count="51">
    <font>
      <sz val="11"/>
      <color theme="1"/>
      <name val="Calibri"/>
      <family val="2"/>
      <scheme val="minor"/>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2"/>
      <color theme="1"/>
      <name val="Calibri"/>
      <family val="2"/>
      <scheme val="minor"/>
    </font>
    <font>
      <sz val="9"/>
      <color theme="1"/>
      <name val="Verdana"/>
      <family val="2"/>
    </font>
    <font>
      <sz val="12"/>
      <name val="Times New Roman"/>
      <family val="1"/>
    </font>
    <font>
      <sz val="11"/>
      <color theme="1"/>
      <name val="Calibri"/>
      <family val="2"/>
      <scheme val="minor"/>
    </font>
    <font>
      <b/>
      <sz val="11"/>
      <color theme="1"/>
      <name val="Calibri"/>
      <family val="2"/>
    </font>
    <font>
      <sz val="11"/>
      <color theme="1"/>
      <name val="Calibri"/>
      <family val="2"/>
    </font>
    <font>
      <sz val="11"/>
      <name val="Calibri"/>
      <family val="2"/>
    </font>
    <font>
      <b/>
      <sz val="11"/>
      <name val="Calibri"/>
      <family val="2"/>
    </font>
    <font>
      <b/>
      <vertAlign val="superscript"/>
      <sz val="11"/>
      <name val="Calibri"/>
      <family val="2"/>
    </font>
    <font>
      <sz val="11"/>
      <color rgb="FF00B0F0"/>
      <name val="Calibri"/>
      <family val="2"/>
    </font>
    <font>
      <i/>
      <sz val="11"/>
      <color theme="1"/>
      <name val="Calibri"/>
      <family val="2"/>
    </font>
    <font>
      <b/>
      <sz val="18"/>
      <name val="Calibri"/>
      <family val="2"/>
    </font>
    <font>
      <b/>
      <sz val="11"/>
      <color rgb="FF7030A0"/>
      <name val="Calibri"/>
      <family val="2"/>
    </font>
    <font>
      <sz val="11"/>
      <color rgb="FFFF0000"/>
      <name val="Calibri"/>
      <family val="2"/>
    </font>
    <font>
      <b/>
      <sz val="14"/>
      <color theme="1"/>
      <name val="Calibri"/>
      <family val="2"/>
      <scheme val="minor"/>
    </font>
    <font>
      <b/>
      <i/>
      <sz val="11"/>
      <color rgb="FF00B0F0"/>
      <name val="Calibri"/>
      <family val="2"/>
    </font>
    <font>
      <b/>
      <sz val="11"/>
      <color theme="0"/>
      <name val="Calibri"/>
      <family val="2"/>
    </font>
    <font>
      <i/>
      <sz val="11"/>
      <name val="Calibri"/>
      <family val="2"/>
    </font>
    <font>
      <b/>
      <sz val="11"/>
      <color rgb="FFFF0000"/>
      <name val="Calibri"/>
      <family val="2"/>
    </font>
    <font>
      <b/>
      <i/>
      <sz val="11"/>
      <name val="Calibri"/>
      <family val="2"/>
    </font>
    <font>
      <b/>
      <sz val="12"/>
      <name val="Calibri"/>
      <family val="2"/>
    </font>
    <font>
      <sz val="12"/>
      <name val="Calibri"/>
      <family val="2"/>
    </font>
    <font>
      <sz val="10"/>
      <name val="Calibri"/>
      <family val="2"/>
    </font>
    <font>
      <b/>
      <sz val="11"/>
      <color theme="1"/>
      <name val="Calibri"/>
      <family val="2"/>
      <scheme val="minor"/>
    </font>
    <font>
      <sz val="10"/>
      <color theme="1"/>
      <name val="Segoe UI"/>
      <family val="2"/>
    </font>
    <font>
      <b/>
      <sz val="14"/>
      <color rgb="FF000000"/>
      <name val="Calibri"/>
      <family val="2"/>
      <scheme val="minor"/>
    </font>
    <font>
      <b/>
      <sz val="11"/>
      <color rgb="FF000000"/>
      <name val="Calibri"/>
      <family val="2"/>
      <scheme val="minor"/>
    </font>
    <font>
      <sz val="11"/>
      <color rgb="FF000000"/>
      <name val="Calibri"/>
      <family val="2"/>
      <scheme val="minor"/>
    </font>
    <font>
      <sz val="8"/>
      <color theme="1"/>
      <name val="Calibri"/>
      <family val="2"/>
      <scheme val="minor"/>
    </font>
    <font>
      <sz val="11"/>
      <color rgb="FF000000"/>
      <name val="Symbol"/>
      <family val="1"/>
      <charset val="2"/>
    </font>
    <font>
      <sz val="7"/>
      <color rgb="FF000000"/>
      <name val="Times New Roman"/>
      <family val="1"/>
    </font>
    <font>
      <b/>
      <sz val="12"/>
      <color rgb="FFFF0000"/>
      <name val="OpenSans"/>
    </font>
  </fonts>
  <fills count="34">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theme="0"/>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7" tint="0.59999389629810485"/>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6" tint="0.79998168889431442"/>
        <bgColor indexed="64"/>
      </patternFill>
    </fill>
    <fill>
      <patternFill patternType="solid">
        <fgColor rgb="FFDAAADE"/>
        <bgColor indexed="64"/>
      </patternFill>
    </fill>
    <fill>
      <patternFill patternType="solid">
        <fgColor rgb="FFD2E1F0"/>
        <bgColor indexed="64"/>
      </patternFill>
    </fill>
    <fill>
      <patternFill patternType="solid">
        <fgColor theme="2"/>
        <bgColor indexed="64"/>
      </patternFill>
    </fill>
  </fills>
  <borders count="59">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auto="1"/>
      </left>
      <right style="thin">
        <color auto="1"/>
      </right>
      <top/>
      <bottom style="thin">
        <color auto="1"/>
      </bottom>
      <diagonal/>
    </border>
    <border>
      <left style="thin">
        <color indexed="64"/>
      </left>
      <right style="thin">
        <color indexed="64"/>
      </right>
      <top style="thin">
        <color indexed="64"/>
      </top>
      <bottom style="double">
        <color indexed="64"/>
      </bottom>
      <diagonal/>
    </border>
    <border>
      <left/>
      <right/>
      <top/>
      <bottom style="double">
        <color indexed="64"/>
      </bottom>
      <diagonal/>
    </border>
    <border>
      <left style="thin">
        <color indexed="64"/>
      </left>
      <right/>
      <top/>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thin">
        <color auto="1"/>
      </left>
      <right style="thin">
        <color auto="1"/>
      </right>
      <top style="medium">
        <color indexed="64"/>
      </top>
      <bottom style="thin">
        <color auto="1"/>
      </bottom>
      <diagonal/>
    </border>
    <border>
      <left/>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style="thin">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auto="1"/>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auto="1"/>
      </right>
      <top/>
      <bottom style="thin">
        <color auto="1"/>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auto="1"/>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auto="1"/>
      </left>
      <right/>
      <top style="double">
        <color indexed="64"/>
      </top>
      <bottom style="thin">
        <color auto="1"/>
      </bottom>
      <diagonal/>
    </border>
    <border>
      <left/>
      <right/>
      <top style="double">
        <color indexed="64"/>
      </top>
      <bottom style="thin">
        <color auto="1"/>
      </bottom>
      <diagonal/>
    </border>
    <border>
      <left/>
      <right style="thin">
        <color auto="1"/>
      </right>
      <top style="double">
        <color indexed="64"/>
      </top>
      <bottom style="thin">
        <color auto="1"/>
      </bottom>
      <diagonal/>
    </border>
    <border>
      <left/>
      <right style="medium">
        <color indexed="64"/>
      </right>
      <top style="medium">
        <color indexed="64"/>
      </top>
      <bottom/>
      <diagonal/>
    </border>
    <border>
      <left style="thin">
        <color indexed="64"/>
      </left>
      <right style="thin">
        <color indexed="64"/>
      </right>
      <top/>
      <bottom/>
      <diagonal/>
    </border>
  </borders>
  <cellStyleXfs count="50">
    <xf numFmtId="0" fontId="0" fillId="0" borderId="0"/>
    <xf numFmtId="0" fontId="1"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3" borderId="0" applyNumberFormat="0" applyBorder="0" applyAlignment="0" applyProtection="0"/>
    <xf numFmtId="0" fontId="5" fillId="20" borderId="2" applyNumberFormat="0" applyAlignment="0" applyProtection="0"/>
    <xf numFmtId="0" fontId="6" fillId="21" borderId="3" applyNumberFormat="0" applyAlignment="0" applyProtection="0"/>
    <xf numFmtId="164" fontId="1" fillId="0" borderId="0" applyFill="0" applyBorder="0" applyAlignment="0" applyProtection="0"/>
    <xf numFmtId="0" fontId="7" fillId="0" borderId="0" applyNumberFormat="0" applyFill="0" applyBorder="0" applyAlignment="0" applyProtection="0"/>
    <xf numFmtId="0" fontId="8" fillId="4" borderId="0" applyNumberFormat="0" applyBorder="0" applyAlignment="0" applyProtection="0"/>
    <xf numFmtId="0" fontId="9" fillId="0" borderId="5" applyNumberFormat="0" applyFill="0" applyAlignment="0" applyProtection="0"/>
    <xf numFmtId="0" fontId="10" fillId="0" borderId="6" applyNumberFormat="0" applyFill="0" applyAlignment="0" applyProtection="0"/>
    <xf numFmtId="0" fontId="11" fillId="0" borderId="7" applyNumberFormat="0" applyFill="0" applyAlignment="0" applyProtection="0"/>
    <xf numFmtId="0" fontId="11" fillId="0" borderId="0" applyNumberFormat="0" applyFill="0" applyBorder="0" applyAlignment="0" applyProtection="0"/>
    <xf numFmtId="0" fontId="12" fillId="7" borderId="2" applyNumberFormat="0" applyAlignment="0" applyProtection="0"/>
    <xf numFmtId="0" fontId="13" fillId="0" borderId="8" applyNumberFormat="0" applyFill="0" applyAlignment="0" applyProtection="0"/>
    <xf numFmtId="0" fontId="14" fillId="22" borderId="0" applyNumberFormat="0" applyBorder="0" applyAlignment="0" applyProtection="0"/>
    <xf numFmtId="0" fontId="1" fillId="23" borderId="9" applyNumberFormat="0" applyAlignment="0" applyProtection="0"/>
    <xf numFmtId="0" fontId="15" fillId="20" borderId="1" applyNumberFormat="0" applyAlignment="0" applyProtection="0"/>
    <xf numFmtId="0" fontId="16" fillId="0" borderId="0" applyNumberFormat="0" applyFill="0" applyBorder="0" applyAlignment="0" applyProtection="0"/>
    <xf numFmtId="0" fontId="17" fillId="0" borderId="4" applyNumberFormat="0" applyFill="0" applyAlignment="0" applyProtection="0"/>
    <xf numFmtId="0" fontId="18" fillId="0" borderId="0" applyNumberFormat="0" applyFill="0" applyBorder="0" applyAlignment="0" applyProtection="0"/>
    <xf numFmtId="0" fontId="19" fillId="0" borderId="0"/>
    <xf numFmtId="0" fontId="20" fillId="0" borderId="0"/>
    <xf numFmtId="0" fontId="21" fillId="0" borderId="0"/>
    <xf numFmtId="43" fontId="21" fillId="0" borderId="0" applyFont="0" applyFill="0" applyBorder="0" applyAlignment="0" applyProtection="0"/>
    <xf numFmtId="9" fontId="21" fillId="0" borderId="0" applyFont="0" applyFill="0" applyBorder="0" applyAlignment="0" applyProtection="0"/>
    <xf numFmtId="43" fontId="22" fillId="0" borderId="0" applyFont="0" applyFill="0" applyBorder="0" applyAlignment="0" applyProtection="0"/>
  </cellStyleXfs>
  <cellXfs count="183">
    <xf numFmtId="0" fontId="0" fillId="0" borderId="0" xfId="0"/>
    <xf numFmtId="0" fontId="30" fillId="0" borderId="0" xfId="46" applyFont="1" applyFill="1" applyBorder="1" applyProtection="1">
      <protection locked="0"/>
    </xf>
    <xf numFmtId="0" fontId="23" fillId="0" borderId="0" xfId="0" applyFont="1" applyAlignment="1" applyProtection="1">
      <alignment vertical="center"/>
      <protection locked="0"/>
    </xf>
    <xf numFmtId="0" fontId="25" fillId="0" borderId="0" xfId="46" applyFont="1" applyBorder="1" applyProtection="1">
      <protection locked="0"/>
    </xf>
    <xf numFmtId="0" fontId="25" fillId="0" borderId="0" xfId="46" applyFont="1" applyFill="1" applyBorder="1" applyAlignment="1" applyProtection="1">
      <alignment horizontal="right" wrapText="1"/>
      <protection locked="0"/>
    </xf>
    <xf numFmtId="0" fontId="24" fillId="0" borderId="0" xfId="0" applyFont="1" applyBorder="1" applyAlignment="1" applyProtection="1">
      <protection locked="0"/>
    </xf>
    <xf numFmtId="0" fontId="24" fillId="0" borderId="0" xfId="0" applyFont="1" applyAlignment="1" applyProtection="1">
      <protection locked="0"/>
    </xf>
    <xf numFmtId="166" fontId="26" fillId="0" borderId="0" xfId="47" applyNumberFormat="1" applyFont="1" applyFill="1" applyBorder="1" applyAlignment="1" applyProtection="1">
      <alignment wrapText="1"/>
      <protection locked="0"/>
    </xf>
    <xf numFmtId="0" fontId="26" fillId="0" borderId="0" xfId="46" applyFont="1" applyBorder="1" applyAlignment="1" applyProtection="1">
      <alignment wrapText="1"/>
      <protection locked="0"/>
    </xf>
    <xf numFmtId="0" fontId="24" fillId="0" borderId="13" xfId="0" applyFont="1" applyBorder="1" applyAlignment="1" applyProtection="1">
      <alignment horizontal="left"/>
      <protection locked="0"/>
    </xf>
    <xf numFmtId="0" fontId="24" fillId="0" borderId="0" xfId="0" applyFont="1" applyAlignment="1" applyProtection="1">
      <alignment horizontal="left"/>
      <protection locked="0"/>
    </xf>
    <xf numFmtId="0" fontId="25" fillId="0" borderId="12" xfId="46" applyFont="1" applyBorder="1" applyProtection="1">
      <protection locked="0"/>
    </xf>
    <xf numFmtId="0" fontId="25" fillId="24" borderId="39" xfId="46" applyFont="1" applyFill="1" applyBorder="1" applyProtection="1">
      <protection locked="0"/>
    </xf>
    <xf numFmtId="0" fontId="26" fillId="25" borderId="0" xfId="46" applyFont="1" applyFill="1" applyBorder="1" applyProtection="1">
      <protection locked="0"/>
    </xf>
    <xf numFmtId="3" fontId="26" fillId="30" borderId="15" xfId="46" applyNumberFormat="1" applyFont="1" applyFill="1" applyBorder="1" applyAlignment="1" applyProtection="1">
      <alignment wrapText="1"/>
    </xf>
    <xf numFmtId="3" fontId="26" fillId="30" borderId="26" xfId="46" applyNumberFormat="1" applyFont="1" applyFill="1" applyBorder="1" applyAlignment="1" applyProtection="1">
      <alignment wrapText="1"/>
    </xf>
    <xf numFmtId="3" fontId="26" fillId="26" borderId="15" xfId="46" applyNumberFormat="1" applyFont="1" applyFill="1" applyBorder="1" applyAlignment="1" applyProtection="1">
      <alignment wrapText="1"/>
    </xf>
    <xf numFmtId="3" fontId="26" fillId="26" borderId="26" xfId="46" applyNumberFormat="1" applyFont="1" applyFill="1" applyBorder="1" applyAlignment="1" applyProtection="1">
      <alignment wrapText="1"/>
    </xf>
    <xf numFmtId="3" fontId="26" fillId="27" borderId="15" xfId="46" applyNumberFormat="1" applyFont="1" applyFill="1" applyBorder="1" applyAlignment="1" applyProtection="1">
      <alignment wrapText="1"/>
    </xf>
    <xf numFmtId="3" fontId="26" fillId="27" borderId="26" xfId="46" applyNumberFormat="1" applyFont="1" applyFill="1" applyBorder="1" applyAlignment="1" applyProtection="1">
      <alignment wrapText="1"/>
    </xf>
    <xf numFmtId="0" fontId="32" fillId="0" borderId="0" xfId="46" applyFont="1" applyBorder="1" applyProtection="1">
      <protection locked="0"/>
    </xf>
    <xf numFmtId="0" fontId="26" fillId="27" borderId="14" xfId="46" applyFont="1" applyFill="1" applyBorder="1" applyAlignment="1" applyProtection="1">
      <alignment wrapText="1"/>
    </xf>
    <xf numFmtId="166" fontId="26" fillId="27" borderId="14" xfId="47" applyNumberFormat="1" applyFont="1" applyFill="1" applyBorder="1" applyAlignment="1" applyProtection="1">
      <alignment wrapText="1"/>
    </xf>
    <xf numFmtId="0" fontId="25" fillId="25" borderId="30" xfId="46" applyFont="1" applyFill="1" applyBorder="1" applyProtection="1"/>
    <xf numFmtId="166" fontId="25" fillId="25" borderId="31" xfId="46" applyNumberFormat="1" applyFont="1" applyFill="1" applyBorder="1" applyAlignment="1" applyProtection="1">
      <alignment horizontal="right"/>
    </xf>
    <xf numFmtId="0" fontId="25" fillId="25" borderId="32" xfId="46" applyFont="1" applyFill="1" applyBorder="1" applyProtection="1"/>
    <xf numFmtId="4" fontId="25" fillId="25" borderId="33" xfId="46" applyNumberFormat="1" applyFont="1" applyFill="1" applyBorder="1" applyAlignment="1" applyProtection="1">
      <alignment horizontal="left" indent="2"/>
    </xf>
    <xf numFmtId="0" fontId="25" fillId="25" borderId="34" xfId="46" applyFont="1" applyFill="1" applyBorder="1" applyProtection="1"/>
    <xf numFmtId="166" fontId="25" fillId="25" borderId="15" xfId="46" applyNumberFormat="1" applyFont="1" applyFill="1" applyBorder="1" applyAlignment="1" applyProtection="1">
      <alignment horizontal="right"/>
    </xf>
    <xf numFmtId="0" fontId="25" fillId="25" borderId="0" xfId="46" applyFont="1" applyFill="1" applyBorder="1" applyProtection="1"/>
    <xf numFmtId="0" fontId="31" fillId="25" borderId="36" xfId="46" quotePrefix="1" applyFont="1" applyFill="1" applyBorder="1" applyProtection="1"/>
    <xf numFmtId="166" fontId="26" fillId="25" borderId="28" xfId="47" applyNumberFormat="1" applyFont="1" applyFill="1" applyBorder="1" applyAlignment="1" applyProtection="1">
      <alignment horizontal="right"/>
    </xf>
    <xf numFmtId="0" fontId="26" fillId="25" borderId="37" xfId="46" applyFont="1" applyFill="1" applyBorder="1" applyProtection="1"/>
    <xf numFmtId="4" fontId="26" fillId="25" borderId="38" xfId="46" applyNumberFormat="1" applyFont="1" applyFill="1" applyBorder="1" applyAlignment="1" applyProtection="1">
      <alignment horizontal="left" indent="2"/>
    </xf>
    <xf numFmtId="0" fontId="24" fillId="28" borderId="10" xfId="0" applyFont="1" applyFill="1" applyBorder="1" applyAlignment="1" applyProtection="1"/>
    <xf numFmtId="0" fontId="24" fillId="28" borderId="15" xfId="0" applyFont="1" applyFill="1" applyBorder="1" applyAlignment="1" applyProtection="1"/>
    <xf numFmtId="0" fontId="24" fillId="28" borderId="15" xfId="0" applyFont="1" applyFill="1" applyBorder="1" applyAlignment="1" applyProtection="1">
      <alignment wrapText="1"/>
    </xf>
    <xf numFmtId="0" fontId="26" fillId="25" borderId="25" xfId="46" applyFont="1" applyFill="1" applyBorder="1" applyAlignment="1" applyProtection="1">
      <alignment wrapText="1"/>
    </xf>
    <xf numFmtId="0" fontId="26" fillId="25" borderId="27" xfId="46" applyFont="1" applyFill="1" applyBorder="1" applyProtection="1"/>
    <xf numFmtId="0" fontId="26" fillId="25" borderId="23" xfId="46" applyFont="1" applyFill="1" applyBorder="1" applyAlignment="1" applyProtection="1">
      <alignment wrapText="1"/>
    </xf>
    <xf numFmtId="3" fontId="26" fillId="25" borderId="28" xfId="46" applyNumberFormat="1" applyFont="1" applyFill="1" applyBorder="1" applyProtection="1"/>
    <xf numFmtId="3" fontId="26" fillId="25" borderId="42" xfId="46" applyNumberFormat="1" applyFont="1" applyFill="1" applyBorder="1" applyProtection="1"/>
    <xf numFmtId="3" fontId="26" fillId="25" borderId="29" xfId="46" applyNumberFormat="1" applyFont="1" applyFill="1" applyBorder="1" applyProtection="1"/>
    <xf numFmtId="0" fontId="33" fillId="0" borderId="0" xfId="0" applyFont="1"/>
    <xf numFmtId="0" fontId="25" fillId="24" borderId="16" xfId="46" applyFont="1" applyFill="1" applyBorder="1" applyProtection="1">
      <protection locked="0"/>
    </xf>
    <xf numFmtId="10" fontId="28" fillId="25" borderId="35" xfId="48" applyNumberFormat="1" applyFont="1" applyFill="1" applyBorder="1" applyAlignment="1" applyProtection="1">
      <alignment horizontal="left" indent="2"/>
    </xf>
    <xf numFmtId="0" fontId="29" fillId="0" borderId="0" xfId="0" applyFont="1" applyFill="1" applyBorder="1" applyAlignment="1" applyProtection="1">
      <protection locked="0"/>
    </xf>
    <xf numFmtId="0" fontId="26" fillId="0" borderId="0" xfId="46" applyFont="1" applyFill="1" applyBorder="1" applyProtection="1">
      <protection locked="0"/>
    </xf>
    <xf numFmtId="0" fontId="26" fillId="0" borderId="0" xfId="46" applyFont="1" applyBorder="1" applyProtection="1">
      <protection locked="0"/>
    </xf>
    <xf numFmtId="0" fontId="24" fillId="0" borderId="12" xfId="0" applyFont="1" applyFill="1" applyBorder="1" applyAlignment="1" applyProtection="1">
      <protection locked="0"/>
    </xf>
    <xf numFmtId="0" fontId="24" fillId="0" borderId="0" xfId="0" applyFont="1" applyFill="1" applyAlignment="1" applyProtection="1">
      <protection locked="0"/>
    </xf>
    <xf numFmtId="0" fontId="25" fillId="0" borderId="0" xfId="46" applyFont="1" applyFill="1" applyBorder="1" applyProtection="1">
      <protection locked="0"/>
    </xf>
    <xf numFmtId="0" fontId="24" fillId="28" borderId="11" xfId="0" applyFont="1" applyFill="1" applyBorder="1" applyAlignment="1" applyProtection="1">
      <alignment horizontal="left"/>
    </xf>
    <xf numFmtId="0" fontId="24" fillId="0" borderId="0" xfId="0" applyFont="1" applyFill="1" applyAlignment="1" applyProtection="1"/>
    <xf numFmtId="0" fontId="26" fillId="25" borderId="10" xfId="46" applyFont="1" applyFill="1" applyBorder="1" applyAlignment="1" applyProtection="1">
      <alignment wrapText="1"/>
    </xf>
    <xf numFmtId="0" fontId="26" fillId="25" borderId="24" xfId="46" applyFont="1" applyFill="1" applyBorder="1" applyAlignment="1" applyProtection="1">
      <alignment wrapText="1"/>
    </xf>
    <xf numFmtId="0" fontId="26" fillId="0" borderId="0" xfId="46" applyFont="1" applyFill="1" applyBorder="1" applyAlignment="1" applyProtection="1">
      <alignment wrapText="1"/>
      <protection locked="0"/>
    </xf>
    <xf numFmtId="0" fontId="25" fillId="0" borderId="0" xfId="46" applyFont="1" applyBorder="1" applyAlignment="1" applyProtection="1">
      <alignment wrapText="1"/>
      <protection locked="0"/>
    </xf>
    <xf numFmtId="4" fontId="25" fillId="0" borderId="0" xfId="46" applyNumberFormat="1" applyFont="1" applyBorder="1" applyAlignment="1" applyProtection="1">
      <alignment horizontal="left" indent="2"/>
      <protection locked="0"/>
    </xf>
    <xf numFmtId="3" fontId="26" fillId="25" borderId="15" xfId="46" applyNumberFormat="1" applyFont="1" applyFill="1" applyBorder="1" applyAlignment="1" applyProtection="1">
      <alignment wrapText="1"/>
    </xf>
    <xf numFmtId="3" fontId="25" fillId="0" borderId="11" xfId="46" applyNumberFormat="1" applyFont="1" applyBorder="1" applyProtection="1">
      <protection locked="0"/>
    </xf>
    <xf numFmtId="0" fontId="29" fillId="0" borderId="0" xfId="0" applyFont="1" applyFill="1" applyBorder="1" applyAlignment="1" applyProtection="1">
      <alignment vertical="top"/>
      <protection locked="0"/>
    </xf>
    <xf numFmtId="0" fontId="26" fillId="25" borderId="41" xfId="46" applyFont="1" applyFill="1" applyBorder="1" applyAlignment="1" applyProtection="1">
      <alignment wrapText="1"/>
    </xf>
    <xf numFmtId="3" fontId="25" fillId="0" borderId="15" xfId="46" applyNumberFormat="1" applyFont="1" applyBorder="1" applyProtection="1">
      <protection locked="0"/>
    </xf>
    <xf numFmtId="3" fontId="25" fillId="0" borderId="22" xfId="46" applyNumberFormat="1" applyFont="1" applyBorder="1" applyProtection="1">
      <protection locked="0"/>
    </xf>
    <xf numFmtId="3" fontId="25" fillId="0" borderId="16" xfId="46" applyNumberFormat="1" applyFont="1" applyBorder="1" applyProtection="1">
      <protection locked="0"/>
    </xf>
    <xf numFmtId="3" fontId="25" fillId="0" borderId="40" xfId="46" applyNumberFormat="1" applyFont="1" applyBorder="1" applyProtection="1">
      <protection locked="0"/>
    </xf>
    <xf numFmtId="0" fontId="22" fillId="0" borderId="0" xfId="0" applyFont="1"/>
    <xf numFmtId="0" fontId="26" fillId="27" borderId="46" xfId="46" applyFont="1" applyFill="1" applyBorder="1" applyAlignment="1" applyProtection="1">
      <alignment wrapText="1"/>
    </xf>
    <xf numFmtId="0" fontId="26" fillId="27" borderId="47" xfId="46" applyFont="1" applyFill="1" applyBorder="1" applyAlignment="1" applyProtection="1">
      <alignment wrapText="1"/>
    </xf>
    <xf numFmtId="0" fontId="26" fillId="27" borderId="48" xfId="46" applyFont="1" applyFill="1" applyBorder="1" applyAlignment="1" applyProtection="1">
      <alignment wrapText="1"/>
    </xf>
    <xf numFmtId="0" fontId="26" fillId="0" borderId="49" xfId="46" applyFont="1" applyFill="1" applyBorder="1" applyAlignment="1" applyProtection="1">
      <alignment wrapText="1"/>
    </xf>
    <xf numFmtId="0" fontId="26" fillId="25" borderId="31" xfId="46" applyFont="1" applyFill="1" applyBorder="1" applyAlignment="1" applyProtection="1">
      <alignment wrapText="1"/>
    </xf>
    <xf numFmtId="0" fontId="26" fillId="25" borderId="50" xfId="46" applyFont="1" applyFill="1" applyBorder="1" applyAlignment="1" applyProtection="1">
      <alignment wrapText="1"/>
    </xf>
    <xf numFmtId="0" fontId="25" fillId="0" borderId="0" xfId="46" applyFont="1" applyBorder="1" applyProtection="1"/>
    <xf numFmtId="4" fontId="25" fillId="0" borderId="0" xfId="46" applyNumberFormat="1" applyFont="1" applyBorder="1" applyAlignment="1" applyProtection="1">
      <alignment horizontal="left" indent="2"/>
    </xf>
    <xf numFmtId="0" fontId="24" fillId="0" borderId="0" xfId="0" applyFont="1" applyProtection="1"/>
    <xf numFmtId="0" fontId="31" fillId="0" borderId="0" xfId="46" applyFont="1" applyBorder="1" applyProtection="1"/>
    <xf numFmtId="0" fontId="26" fillId="0" borderId="0" xfId="46" applyFont="1" applyBorder="1" applyProtection="1"/>
    <xf numFmtId="0" fontId="37" fillId="0" borderId="0" xfId="46" applyFont="1" applyFill="1" applyBorder="1" applyProtection="1"/>
    <xf numFmtId="0" fontId="36" fillId="0" borderId="0" xfId="46" applyFont="1" applyBorder="1" applyProtection="1"/>
    <xf numFmtId="0" fontId="26" fillId="25" borderId="15" xfId="46" applyFont="1" applyFill="1" applyBorder="1" applyAlignment="1" applyProtection="1">
      <alignment wrapText="1"/>
    </xf>
    <xf numFmtId="3" fontId="39" fillId="25" borderId="15" xfId="46" applyNumberFormat="1" applyFont="1" applyFill="1" applyBorder="1" applyAlignment="1" applyProtection="1">
      <alignment wrapText="1"/>
    </xf>
    <xf numFmtId="0" fontId="26" fillId="25" borderId="15" xfId="46" applyFont="1" applyFill="1" applyBorder="1" applyProtection="1"/>
    <xf numFmtId="0" fontId="40" fillId="0" borderId="15" xfId="46" applyFont="1" applyBorder="1" applyProtection="1">
      <protection locked="0"/>
    </xf>
    <xf numFmtId="0" fontId="25" fillId="24" borderId="15" xfId="46" applyFont="1" applyFill="1" applyBorder="1" applyProtection="1">
      <protection locked="0"/>
    </xf>
    <xf numFmtId="3" fontId="40" fillId="0" borderId="15" xfId="46" applyNumberFormat="1" applyFont="1" applyBorder="1" applyProtection="1">
      <protection locked="0"/>
    </xf>
    <xf numFmtId="3" fontId="40" fillId="0" borderId="16" xfId="46" applyNumberFormat="1" applyFont="1" applyBorder="1" applyProtection="1">
      <protection locked="0"/>
    </xf>
    <xf numFmtId="0" fontId="25" fillId="24" borderId="11" xfId="46" applyFont="1" applyFill="1" applyBorder="1" applyProtection="1">
      <protection locked="0"/>
    </xf>
    <xf numFmtId="0" fontId="36" fillId="27" borderId="0" xfId="46" applyFont="1" applyFill="1" applyBorder="1" applyProtection="1"/>
    <xf numFmtId="0" fontId="24" fillId="27" borderId="0" xfId="0" applyFont="1" applyFill="1" applyAlignment="1" applyProtection="1">
      <protection locked="0"/>
    </xf>
    <xf numFmtId="0" fontId="25" fillId="0" borderId="15" xfId="46" applyFont="1" applyBorder="1" applyProtection="1">
      <protection locked="0"/>
    </xf>
    <xf numFmtId="0" fontId="36" fillId="25" borderId="0" xfId="46" applyFont="1" applyFill="1" applyBorder="1" applyProtection="1">
      <protection locked="0"/>
    </xf>
    <xf numFmtId="0" fontId="36" fillId="0" borderId="0" xfId="46" applyFont="1" applyBorder="1" applyProtection="1">
      <protection locked="0"/>
    </xf>
    <xf numFmtId="3" fontId="26" fillId="26" borderId="25" xfId="46" applyNumberFormat="1" applyFont="1" applyFill="1" applyBorder="1" applyAlignment="1" applyProtection="1">
      <alignment wrapText="1"/>
    </xf>
    <xf numFmtId="3" fontId="26" fillId="27" borderId="25" xfId="46" applyNumberFormat="1" applyFont="1" applyFill="1" applyBorder="1" applyAlignment="1" applyProtection="1">
      <alignment wrapText="1"/>
    </xf>
    <xf numFmtId="165" fontId="41" fillId="27" borderId="28" xfId="47" applyNumberFormat="1" applyFont="1" applyFill="1" applyBorder="1" applyAlignment="1" applyProtection="1">
      <alignment wrapText="1"/>
    </xf>
    <xf numFmtId="10" fontId="39" fillId="0" borderId="15" xfId="46" applyNumberFormat="1" applyFont="1" applyFill="1" applyBorder="1" applyAlignment="1" applyProtection="1">
      <alignment wrapText="1"/>
      <protection locked="0"/>
    </xf>
    <xf numFmtId="9" fontId="39" fillId="25" borderId="15" xfId="46" applyNumberFormat="1" applyFont="1" applyFill="1" applyBorder="1" applyAlignment="1" applyProtection="1">
      <alignment wrapText="1"/>
    </xf>
    <xf numFmtId="0" fontId="26" fillId="25" borderId="49" xfId="46" applyFont="1" applyFill="1" applyBorder="1" applyAlignment="1" applyProtection="1">
      <alignment wrapText="1"/>
    </xf>
    <xf numFmtId="165" fontId="41" fillId="27" borderId="27" xfId="47" applyNumberFormat="1" applyFont="1" applyFill="1" applyBorder="1" applyAlignment="1" applyProtection="1">
      <alignment wrapText="1"/>
    </xf>
    <xf numFmtId="165" fontId="41" fillId="27" borderId="29" xfId="47" applyNumberFormat="1" applyFont="1" applyFill="1" applyBorder="1" applyAlignment="1" applyProtection="1">
      <alignment wrapText="1"/>
    </xf>
    <xf numFmtId="3" fontId="26" fillId="30" borderId="25" xfId="46" applyNumberFormat="1" applyFont="1" applyFill="1" applyBorder="1" applyAlignment="1" applyProtection="1">
      <alignment wrapText="1"/>
    </xf>
    <xf numFmtId="0" fontId="42" fillId="0" borderId="0" xfId="0" applyFont="1"/>
    <xf numFmtId="0" fontId="0" fillId="28" borderId="0" xfId="0" applyFill="1"/>
    <xf numFmtId="0" fontId="42" fillId="28" borderId="0" xfId="0" applyFont="1" applyFill="1"/>
    <xf numFmtId="0" fontId="33" fillId="31" borderId="0" xfId="0" applyFont="1" applyFill="1"/>
    <xf numFmtId="0" fontId="0" fillId="31" borderId="0" xfId="0" applyFill="1"/>
    <xf numFmtId="0" fontId="44" fillId="31" borderId="0" xfId="0" applyFont="1" applyFill="1" applyAlignment="1">
      <alignment vertical="center"/>
    </xf>
    <xf numFmtId="0" fontId="45" fillId="32" borderId="0" xfId="0" applyFont="1" applyFill="1" applyAlignment="1">
      <alignment vertical="center"/>
    </xf>
    <xf numFmtId="0" fontId="46" fillId="0" borderId="0" xfId="0" applyFont="1" applyAlignment="1">
      <alignment vertical="center"/>
    </xf>
    <xf numFmtId="0" fontId="48" fillId="0" borderId="0" xfId="0" applyFont="1" applyAlignment="1">
      <alignment horizontal="left" vertical="center" indent="4"/>
    </xf>
    <xf numFmtId="0" fontId="47" fillId="0" borderId="0" xfId="0" applyFont="1" applyAlignment="1">
      <alignment vertical="center"/>
    </xf>
    <xf numFmtId="0" fontId="43" fillId="0" borderId="0" xfId="0" applyFont="1"/>
    <xf numFmtId="0" fontId="26" fillId="27" borderId="49" xfId="46" applyFont="1" applyFill="1" applyBorder="1" applyAlignment="1" applyProtection="1">
      <alignment wrapText="1"/>
    </xf>
    <xf numFmtId="0" fontId="26" fillId="0" borderId="31" xfId="46" applyFont="1" applyFill="1" applyBorder="1" applyAlignment="1" applyProtection="1">
      <alignment wrapText="1"/>
    </xf>
    <xf numFmtId="0" fontId="26" fillId="27" borderId="25" xfId="46" applyFont="1" applyFill="1" applyBorder="1" applyAlignment="1" applyProtection="1">
      <alignment wrapText="1"/>
    </xf>
    <xf numFmtId="0" fontId="26" fillId="27" borderId="27" xfId="46" applyFont="1" applyFill="1" applyBorder="1" applyAlignment="1" applyProtection="1">
      <alignment wrapText="1"/>
    </xf>
    <xf numFmtId="0" fontId="24" fillId="33" borderId="0" xfId="0" applyFont="1" applyFill="1" applyAlignment="1" applyProtection="1">
      <protection locked="0"/>
    </xf>
    <xf numFmtId="0" fontId="50" fillId="0" borderId="0" xfId="0" applyFont="1"/>
    <xf numFmtId="0" fontId="26" fillId="25" borderId="26" xfId="46" applyFont="1" applyFill="1" applyBorder="1" applyAlignment="1" applyProtection="1">
      <alignment wrapText="1"/>
    </xf>
    <xf numFmtId="3" fontId="26" fillId="25" borderId="26" xfId="46" applyNumberFormat="1" applyFont="1" applyFill="1" applyBorder="1" applyAlignment="1" applyProtection="1">
      <alignment wrapText="1"/>
    </xf>
    <xf numFmtId="0" fontId="26" fillId="25" borderId="25" xfId="46" applyFont="1" applyFill="1" applyBorder="1" applyProtection="1"/>
    <xf numFmtId="3" fontId="0" fillId="0" borderId="0" xfId="0" applyNumberFormat="1"/>
    <xf numFmtId="0" fontId="25" fillId="27" borderId="15" xfId="46" applyFont="1" applyFill="1" applyBorder="1" applyProtection="1"/>
    <xf numFmtId="0" fontId="25" fillId="27" borderId="26" xfId="46" applyFont="1" applyFill="1" applyBorder="1" applyProtection="1"/>
    <xf numFmtId="0" fontId="25" fillId="27" borderId="25" xfId="46" applyFont="1" applyFill="1" applyBorder="1" applyProtection="1"/>
    <xf numFmtId="3" fontId="25" fillId="27" borderId="15" xfId="46" applyNumberFormat="1" applyFont="1" applyFill="1" applyBorder="1" applyProtection="1"/>
    <xf numFmtId="3" fontId="25" fillId="27" borderId="26" xfId="46" applyNumberFormat="1" applyFont="1" applyFill="1" applyBorder="1" applyProtection="1"/>
    <xf numFmtId="3" fontId="25" fillId="27" borderId="58" xfId="46" applyNumberFormat="1" applyFont="1" applyFill="1" applyBorder="1" applyProtection="1"/>
    <xf numFmtId="0" fontId="25" fillId="27" borderId="27" xfId="46" applyFont="1" applyFill="1" applyBorder="1" applyProtection="1"/>
    <xf numFmtId="3" fontId="25" fillId="27" borderId="28" xfId="46" applyNumberFormat="1" applyFont="1" applyFill="1" applyBorder="1" applyProtection="1"/>
    <xf numFmtId="3" fontId="25" fillId="27" borderId="29" xfId="46" applyNumberFormat="1" applyFont="1" applyFill="1" applyBorder="1" applyProtection="1"/>
    <xf numFmtId="0" fontId="47" fillId="0" borderId="0" xfId="0" applyFont="1" applyAlignment="1">
      <alignment vertical="top"/>
    </xf>
    <xf numFmtId="0" fontId="0" fillId="0" borderId="0" xfId="0" applyFill="1"/>
    <xf numFmtId="0" fontId="24" fillId="0" borderId="10" xfId="0" applyFont="1" applyBorder="1" applyAlignment="1" applyProtection="1">
      <alignment vertical="center"/>
      <protection locked="0"/>
    </xf>
    <xf numFmtId="0" fontId="24" fillId="0" borderId="15" xfId="0" applyFont="1" applyBorder="1" applyAlignment="1" applyProtection="1">
      <alignment vertical="center"/>
      <protection locked="0"/>
    </xf>
    <xf numFmtId="0" fontId="24" fillId="0" borderId="11" xfId="0" applyNumberFormat="1" applyFont="1" applyFill="1" applyBorder="1" applyAlignment="1" applyProtection="1">
      <alignment horizontal="center" vertical="center"/>
      <protection locked="0"/>
    </xf>
    <xf numFmtId="0" fontId="0" fillId="0" borderId="0" xfId="0" applyAlignment="1">
      <alignment horizontal="left" wrapText="1"/>
    </xf>
    <xf numFmtId="0" fontId="35" fillId="29" borderId="20" xfId="0" applyFont="1" applyFill="1" applyBorder="1" applyAlignment="1" applyProtection="1"/>
    <xf numFmtId="0" fontId="24" fillId="29" borderId="21" xfId="0" applyFont="1" applyFill="1" applyBorder="1" applyAlignment="1" applyProtection="1"/>
    <xf numFmtId="0" fontId="24" fillId="29" borderId="22" xfId="0" applyFont="1" applyFill="1" applyBorder="1" applyAlignment="1" applyProtection="1"/>
    <xf numFmtId="0" fontId="36" fillId="25" borderId="0" xfId="46" applyFont="1" applyFill="1" applyBorder="1" applyAlignment="1" applyProtection="1">
      <alignment wrapText="1"/>
      <protection locked="0"/>
    </xf>
    <xf numFmtId="0" fontId="29" fillId="25" borderId="0" xfId="0" applyFont="1" applyFill="1" applyAlignment="1" applyProtection="1">
      <protection locked="0"/>
    </xf>
    <xf numFmtId="0" fontId="29" fillId="25" borderId="0" xfId="0" applyFont="1" applyFill="1" applyBorder="1" applyAlignment="1" applyProtection="1">
      <protection locked="0"/>
    </xf>
    <xf numFmtId="0" fontId="26" fillId="25" borderId="17" xfId="46" applyFont="1" applyFill="1" applyBorder="1" applyAlignment="1" applyProtection="1">
      <alignment wrapText="1"/>
    </xf>
    <xf numFmtId="0" fontId="24" fillId="25" borderId="18" xfId="0" applyFont="1" applyFill="1" applyBorder="1" applyAlignment="1" applyProtection="1"/>
    <xf numFmtId="0" fontId="24" fillId="25" borderId="19" xfId="0" applyFont="1" applyFill="1" applyBorder="1" applyAlignment="1" applyProtection="1"/>
    <xf numFmtId="4" fontId="36" fillId="25" borderId="0" xfId="46" applyNumberFormat="1" applyFont="1" applyFill="1" applyBorder="1" applyAlignment="1" applyProtection="1">
      <alignment horizontal="left" wrapText="1"/>
    </xf>
    <xf numFmtId="0" fontId="29" fillId="25" borderId="0" xfId="0" applyFont="1" applyFill="1" applyAlignment="1" applyProtection="1">
      <alignment wrapText="1"/>
    </xf>
    <xf numFmtId="0" fontId="35" fillId="29" borderId="54" xfId="0" applyFont="1" applyFill="1" applyBorder="1" applyAlignment="1" applyProtection="1"/>
    <xf numFmtId="0" fontId="24" fillId="29" borderId="55" xfId="0" applyFont="1" applyFill="1" applyBorder="1" applyAlignment="1" applyProtection="1"/>
    <xf numFmtId="0" fontId="24" fillId="29" borderId="56" xfId="0" applyFont="1" applyFill="1" applyBorder="1" applyAlignment="1" applyProtection="1"/>
    <xf numFmtId="0" fontId="36" fillId="25" borderId="0" xfId="46" applyFont="1" applyFill="1" applyBorder="1" applyAlignment="1" applyProtection="1">
      <alignment vertical="top" wrapText="1"/>
      <protection locked="0"/>
    </xf>
    <xf numFmtId="0" fontId="29" fillId="25" borderId="0" xfId="0" applyFont="1" applyFill="1" applyBorder="1" applyAlignment="1" applyProtection="1">
      <alignment vertical="top"/>
      <protection locked="0"/>
    </xf>
    <xf numFmtId="0" fontId="25" fillId="27" borderId="0" xfId="46" applyFont="1" applyFill="1" applyBorder="1" applyAlignment="1" applyProtection="1">
      <alignment vertical="top" wrapText="1"/>
    </xf>
    <xf numFmtId="0" fontId="24" fillId="27" borderId="0" xfId="0" applyFont="1" applyFill="1" applyAlignment="1" applyProtection="1">
      <alignment vertical="top"/>
    </xf>
    <xf numFmtId="0" fontId="24" fillId="27" borderId="10" xfId="0" applyFont="1" applyFill="1" applyBorder="1" applyAlignment="1" applyProtection="1">
      <alignment horizontal="center"/>
    </xf>
    <xf numFmtId="0" fontId="24" fillId="27" borderId="15" xfId="0" applyFont="1" applyFill="1" applyBorder="1" applyAlignment="1" applyProtection="1">
      <alignment horizontal="center"/>
    </xf>
    <xf numFmtId="0" fontId="24" fillId="27" borderId="11" xfId="0" applyNumberFormat="1" applyFont="1" applyFill="1" applyBorder="1" applyAlignment="1" applyProtection="1">
      <alignment horizontal="center"/>
    </xf>
    <xf numFmtId="0" fontId="35" fillId="29" borderId="43" xfId="0" applyFont="1" applyFill="1" applyBorder="1" applyAlignment="1" applyProtection="1"/>
    <xf numFmtId="0" fontId="24" fillId="29" borderId="44" xfId="0" applyFont="1" applyFill="1" applyBorder="1" applyAlignment="1" applyProtection="1"/>
    <xf numFmtId="0" fontId="24" fillId="29" borderId="45" xfId="0" applyFont="1" applyFill="1" applyBorder="1" applyAlignment="1" applyProtection="1"/>
    <xf numFmtId="0" fontId="34" fillId="25" borderId="13" xfId="46" applyFont="1" applyFill="1" applyBorder="1" applyAlignment="1" applyProtection="1">
      <alignment horizontal="left" wrapText="1"/>
    </xf>
    <xf numFmtId="0" fontId="34" fillId="0" borderId="0" xfId="0" applyFont="1" applyAlignment="1" applyProtection="1">
      <alignment horizontal="left"/>
    </xf>
    <xf numFmtId="0" fontId="34" fillId="0" borderId="13" xfId="0" applyFont="1" applyBorder="1" applyAlignment="1" applyProtection="1">
      <alignment horizontal="left"/>
    </xf>
    <xf numFmtId="0" fontId="35" fillId="29" borderId="17" xfId="0" applyFont="1" applyFill="1" applyBorder="1" applyAlignment="1" applyProtection="1"/>
    <xf numFmtId="0" fontId="24" fillId="29" borderId="18" xfId="0" applyFont="1" applyFill="1" applyBorder="1" applyAlignment="1" applyProtection="1"/>
    <xf numFmtId="0" fontId="24" fillId="29" borderId="19" xfId="0" applyFont="1" applyFill="1" applyBorder="1" applyAlignment="1" applyProtection="1"/>
    <xf numFmtId="0" fontId="36" fillId="25" borderId="0" xfId="46" applyFont="1" applyFill="1" applyBorder="1" applyAlignment="1" applyProtection="1"/>
    <xf numFmtId="0" fontId="29" fillId="25" borderId="0" xfId="0" applyFont="1" applyFill="1" applyAlignment="1" applyProtection="1"/>
    <xf numFmtId="0" fontId="24" fillId="0" borderId="54" xfId="0" applyFont="1" applyBorder="1" applyAlignment="1" applyProtection="1">
      <protection locked="0"/>
    </xf>
    <xf numFmtId="0" fontId="24" fillId="0" borderId="55" xfId="0" applyFont="1" applyBorder="1" applyAlignment="1" applyProtection="1">
      <protection locked="0"/>
    </xf>
    <xf numFmtId="0" fontId="24" fillId="0" borderId="56" xfId="0" applyFont="1" applyBorder="1" applyAlignment="1" applyProtection="1">
      <protection locked="0"/>
    </xf>
    <xf numFmtId="0" fontId="24" fillId="0" borderId="17" xfId="0" applyFont="1" applyBorder="1" applyAlignment="1" applyProtection="1">
      <protection locked="0"/>
    </xf>
    <xf numFmtId="0" fontId="24" fillId="0" borderId="18" xfId="0" applyFont="1" applyBorder="1" applyAlignment="1" applyProtection="1">
      <protection locked="0"/>
    </xf>
    <xf numFmtId="0" fontId="24" fillId="0" borderId="19" xfId="0" applyFont="1" applyBorder="1" applyAlignment="1" applyProtection="1">
      <protection locked="0"/>
    </xf>
    <xf numFmtId="0" fontId="24" fillId="0" borderId="51" xfId="0" applyNumberFormat="1" applyFont="1" applyFill="1" applyBorder="1" applyAlignment="1" applyProtection="1">
      <alignment horizontal="center"/>
      <protection locked="0"/>
    </xf>
    <xf numFmtId="0" fontId="24" fillId="0" borderId="52" xfId="0" applyNumberFormat="1" applyFont="1" applyFill="1" applyBorder="1" applyAlignment="1" applyProtection="1">
      <alignment horizontal="center"/>
      <protection locked="0"/>
    </xf>
    <xf numFmtId="0" fontId="24" fillId="0" borderId="53" xfId="0" applyNumberFormat="1" applyFont="1" applyFill="1" applyBorder="1" applyAlignment="1" applyProtection="1">
      <alignment horizontal="center"/>
      <protection locked="0"/>
    </xf>
    <xf numFmtId="0" fontId="24" fillId="29" borderId="32" xfId="0" applyFont="1" applyFill="1" applyBorder="1" applyAlignment="1" applyProtection="1"/>
    <xf numFmtId="0" fontId="24" fillId="29" borderId="57" xfId="0" applyFont="1" applyFill="1" applyBorder="1" applyAlignment="1" applyProtection="1"/>
    <xf numFmtId="0" fontId="35" fillId="29" borderId="30" xfId="0" applyFont="1" applyFill="1" applyBorder="1" applyAlignment="1" applyProtection="1"/>
  </cellXfs>
  <cellStyles count="50">
    <cellStyle name="20% - Accent1" xfId="2"/>
    <cellStyle name="20% - Accent2" xfId="3"/>
    <cellStyle name="20% - Accent3" xfId="4"/>
    <cellStyle name="20% - Accent4" xfId="5"/>
    <cellStyle name="20% - Accent5" xfId="6"/>
    <cellStyle name="20% - Accent6" xfId="7"/>
    <cellStyle name="40% - Accent1" xfId="8"/>
    <cellStyle name="40% - Accent2" xfId="9"/>
    <cellStyle name="40% - Accent3" xfId="10"/>
    <cellStyle name="40% - Accent4" xfId="11"/>
    <cellStyle name="40% - Accent5" xfId="12"/>
    <cellStyle name="40% - Accent6" xfId="13"/>
    <cellStyle name="60% - Accent1" xfId="14"/>
    <cellStyle name="60% - Accent2" xfId="15"/>
    <cellStyle name="60% - Accent3" xfId="16"/>
    <cellStyle name="60% - Accent4" xfId="17"/>
    <cellStyle name="60% - Accent5" xfId="18"/>
    <cellStyle name="60% - Accent6" xfId="19"/>
    <cellStyle name="Accent1" xfId="20"/>
    <cellStyle name="Accent2" xfId="21"/>
    <cellStyle name="Accent3" xfId="22"/>
    <cellStyle name="Accent4" xfId="23"/>
    <cellStyle name="Accent5" xfId="24"/>
    <cellStyle name="Accent6" xfId="25"/>
    <cellStyle name="Bad" xfId="26"/>
    <cellStyle name="Calculation" xfId="27"/>
    <cellStyle name="Check Cell" xfId="28"/>
    <cellStyle name="Euro" xfId="29"/>
    <cellStyle name="Explanatory Text" xfId="30"/>
    <cellStyle name="Good" xfId="31"/>
    <cellStyle name="Heading 1" xfId="32"/>
    <cellStyle name="Heading 2" xfId="33"/>
    <cellStyle name="Heading 3" xfId="34"/>
    <cellStyle name="Heading 4" xfId="35"/>
    <cellStyle name="Input" xfId="36"/>
    <cellStyle name="Komma 2" xfId="47"/>
    <cellStyle name="Komma 3" xfId="49"/>
    <cellStyle name="Linked Cell" xfId="37"/>
    <cellStyle name="Neutral 2" xfId="38"/>
    <cellStyle name="Note" xfId="39"/>
    <cellStyle name="Output" xfId="40"/>
    <cellStyle name="Prozent 2" xfId="48"/>
    <cellStyle name="Standard" xfId="0" builtinId="0"/>
    <cellStyle name="Standard 2" xfId="1"/>
    <cellStyle name="Standard 3" xfId="44"/>
    <cellStyle name="Standard 4" xfId="46"/>
    <cellStyle name="Standard 7" xfId="45"/>
    <cellStyle name="Title" xfId="41"/>
    <cellStyle name="Total" xfId="42"/>
    <cellStyle name="Warning Text" xfId="43"/>
  </cellStyles>
  <dxfs count="353">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1"/>
        </patternFill>
      </fill>
    </dxf>
    <dxf>
      <fill>
        <patternFill>
          <bgColor theme="1"/>
        </patternFill>
      </fill>
    </dxf>
    <dxf>
      <fill>
        <patternFill>
          <bgColor theme="1"/>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1"/>
        </patternFill>
      </fill>
    </dxf>
    <dxf>
      <fill>
        <patternFill>
          <bgColor theme="1"/>
        </patternFill>
      </fill>
    </dxf>
    <dxf>
      <fill>
        <patternFill>
          <bgColor theme="1"/>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1"/>
        </patternFill>
      </fill>
    </dxf>
    <dxf>
      <fill>
        <patternFill>
          <bgColor theme="1"/>
        </patternFill>
      </fill>
    </dxf>
    <dxf>
      <fill>
        <patternFill>
          <bgColor theme="1"/>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1"/>
        </patternFill>
      </fill>
    </dxf>
    <dxf>
      <fill>
        <patternFill>
          <bgColor theme="1"/>
        </patternFill>
      </fill>
    </dxf>
    <dxf>
      <fill>
        <patternFill>
          <bgColor theme="1"/>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1"/>
        </patternFill>
      </fill>
    </dxf>
    <dxf>
      <fill>
        <patternFill>
          <bgColor theme="1"/>
        </patternFill>
      </fill>
    </dxf>
    <dxf>
      <fill>
        <patternFill>
          <bgColor theme="1"/>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1"/>
        </patternFill>
      </fill>
    </dxf>
    <dxf>
      <fill>
        <patternFill>
          <bgColor theme="1"/>
        </patternFill>
      </fill>
    </dxf>
    <dxf>
      <fill>
        <patternFill>
          <bgColor theme="1"/>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1"/>
        </patternFill>
      </fill>
    </dxf>
    <dxf>
      <fill>
        <patternFill>
          <bgColor theme="1"/>
        </patternFill>
      </fill>
    </dxf>
    <dxf>
      <fill>
        <patternFill>
          <bgColor theme="1"/>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1"/>
        </patternFill>
      </fill>
    </dxf>
    <dxf>
      <fill>
        <patternFill>
          <bgColor theme="1"/>
        </patternFill>
      </fill>
    </dxf>
    <dxf>
      <fill>
        <patternFill>
          <bgColor theme="1"/>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1"/>
        </patternFill>
      </fill>
    </dxf>
    <dxf>
      <fill>
        <patternFill>
          <bgColor theme="1"/>
        </patternFill>
      </fill>
    </dxf>
    <dxf>
      <fill>
        <patternFill>
          <bgColor theme="1"/>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1"/>
        </patternFill>
      </fill>
    </dxf>
    <dxf>
      <fill>
        <patternFill>
          <bgColor theme="1"/>
        </patternFill>
      </fill>
    </dxf>
    <dxf>
      <fill>
        <patternFill>
          <bgColor theme="1"/>
        </patternFill>
      </fill>
    </dxf>
    <dxf>
      <fill>
        <patternFill>
          <bgColor theme="1"/>
        </patternFill>
      </fill>
    </dxf>
    <dxf>
      <numFmt numFmtId="3" formatCode="#,##0"/>
    </dxf>
  </dxfs>
  <tableStyles count="0" defaultTableStyle="TableStyleMedium2" defaultPivotStyle="PivotStyleLight16"/>
  <colors>
    <mruColors>
      <color rgb="FFDAAADE"/>
      <color rgb="FF9FE9DE"/>
      <color rgb="FFFFFF66"/>
      <color rgb="FFFFFF99"/>
      <color rgb="FFCCFF99"/>
      <color rgb="FF99FF66"/>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ables/table1.xml><?xml version="1.0" encoding="utf-8"?>
<table xmlns="http://schemas.openxmlformats.org/spreadsheetml/2006/main" id="1" name="Tabelle1" displayName="Tabelle1" ref="A16:B25" totalsRowShown="0">
  <autoFilter ref="A16:B25"/>
  <tableColumns count="2">
    <tableColumn id="1" name="Bundesland"/>
    <tableColumn id="2" name="Berechnete Lücke" dataDxfId="352">
      <calculatedColumnFormula>Kärnten!B31</calculatedColumnFormula>
    </tableColumn>
  </tableColumns>
  <tableStyleInfo name="TableStyleMedium13" showFirstColumn="0" showLastColumn="0" showRowStripes="1" showColumnStripes="0"/>
</table>
</file>

<file path=xl/theme/theme1.xml><?xml version="1.0" encoding="utf-8"?>
<a:theme xmlns:a="http://schemas.openxmlformats.org/drawingml/2006/main" name="Larissa">
  <a:themeElements>
    <a:clrScheme name="FFG">
      <a:dk1>
        <a:srgbClr val="000000"/>
      </a:dk1>
      <a:lt1>
        <a:srgbClr val="FFFFFF"/>
      </a:lt1>
      <a:dk2>
        <a:srgbClr val="3F3F3F"/>
      </a:dk2>
      <a:lt2>
        <a:srgbClr val="E0E0E0"/>
      </a:lt2>
      <a:accent1>
        <a:srgbClr val="E34723"/>
      </a:accent1>
      <a:accent2>
        <a:srgbClr val="FFA873"/>
      </a:accent2>
      <a:accent3>
        <a:srgbClr val="565656"/>
      </a:accent3>
      <a:accent4>
        <a:srgbClr val="B8B8B8"/>
      </a:accent4>
      <a:accent5>
        <a:srgbClr val="356CA5"/>
      </a:accent5>
      <a:accent6>
        <a:srgbClr val="9DD4FF"/>
      </a:accent6>
      <a:hlink>
        <a:srgbClr val="8D2500"/>
      </a:hlink>
      <a:folHlink>
        <a:srgbClr val="FF986A"/>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2"/>
  <sheetViews>
    <sheetView tabSelected="1" workbookViewId="0"/>
  </sheetViews>
  <sheetFormatPr baseColWidth="10" defaultColWidth="0" defaultRowHeight="15" zeroHeight="1"/>
  <cols>
    <col min="1" max="20" width="11.42578125" customWidth="1"/>
    <col min="21" max="16384" width="11.42578125" hidden="1"/>
  </cols>
  <sheetData>
    <row r="1" spans="1:20" ht="18.75">
      <c r="A1" s="108" t="s">
        <v>105</v>
      </c>
      <c r="B1" s="107"/>
      <c r="C1" s="107"/>
      <c r="D1" s="107"/>
      <c r="E1" s="107"/>
      <c r="F1" s="107"/>
      <c r="G1" s="107"/>
      <c r="H1" s="107"/>
      <c r="I1" s="107"/>
      <c r="J1" s="107"/>
      <c r="K1" s="107"/>
      <c r="L1" s="107"/>
      <c r="M1" s="107"/>
      <c r="N1" s="107"/>
      <c r="O1" s="107"/>
      <c r="P1" s="107"/>
      <c r="Q1" s="107"/>
      <c r="R1" s="107"/>
      <c r="S1" s="107"/>
      <c r="T1" s="107"/>
    </row>
    <row r="2" spans="1:20"/>
    <row r="3" spans="1:20">
      <c r="A3" s="109" t="s">
        <v>106</v>
      </c>
      <c r="B3" s="104"/>
      <c r="C3" s="104"/>
      <c r="D3" s="104"/>
      <c r="E3" s="104"/>
      <c r="F3" s="104"/>
      <c r="G3" s="104"/>
      <c r="H3" s="104"/>
      <c r="I3" s="104"/>
      <c r="J3" s="104"/>
      <c r="K3" s="104"/>
      <c r="L3" s="104"/>
      <c r="M3" s="104"/>
      <c r="N3" s="104"/>
      <c r="O3" s="104"/>
      <c r="P3" s="104"/>
      <c r="Q3" s="104"/>
      <c r="R3" s="104"/>
      <c r="S3" s="104"/>
      <c r="T3" s="104"/>
    </row>
    <row r="4" spans="1:20">
      <c r="A4" t="s">
        <v>107</v>
      </c>
    </row>
    <row r="5" spans="1:20">
      <c r="A5" s="134" t="s">
        <v>91</v>
      </c>
      <c r="B5" s="134" t="s">
        <v>103</v>
      </c>
      <c r="C5" s="134"/>
      <c r="D5" s="134"/>
      <c r="E5" s="134"/>
      <c r="F5" s="134"/>
      <c r="G5" s="134"/>
      <c r="H5" s="134"/>
      <c r="I5" s="134"/>
      <c r="J5" s="134"/>
      <c r="K5" s="134"/>
    </row>
    <row r="6" spans="1:20">
      <c r="A6" s="134" t="s">
        <v>91</v>
      </c>
      <c r="B6" s="134" t="s">
        <v>104</v>
      </c>
      <c r="C6" s="134"/>
      <c r="D6" s="134"/>
      <c r="E6" s="134"/>
      <c r="F6" s="134"/>
      <c r="G6" s="134"/>
      <c r="H6" s="134"/>
      <c r="I6" s="134"/>
      <c r="J6" s="134"/>
      <c r="K6" s="134"/>
    </row>
    <row r="7" spans="1:20"/>
    <row r="8" spans="1:20">
      <c r="A8" s="109" t="s">
        <v>73</v>
      </c>
      <c r="B8" s="104"/>
      <c r="C8" s="104"/>
      <c r="D8" s="104"/>
      <c r="E8" s="104"/>
      <c r="F8" s="104"/>
      <c r="G8" s="104"/>
      <c r="H8" s="104"/>
      <c r="I8" s="104"/>
      <c r="J8" s="104"/>
      <c r="K8" s="104"/>
      <c r="L8" s="104"/>
      <c r="M8" s="104"/>
      <c r="N8" s="104"/>
      <c r="O8" s="104"/>
      <c r="P8" s="104"/>
      <c r="Q8" s="104"/>
      <c r="R8" s="104"/>
      <c r="S8" s="104"/>
      <c r="T8" s="104"/>
    </row>
    <row r="9" spans="1:20">
      <c r="A9" s="110" t="s">
        <v>79</v>
      </c>
    </row>
    <row r="10" spans="1:20"/>
    <row r="11" spans="1:20"/>
    <row r="12" spans="1:20">
      <c r="A12" s="109" t="s">
        <v>74</v>
      </c>
      <c r="B12" s="104"/>
      <c r="C12" s="104"/>
      <c r="D12" s="104"/>
      <c r="E12" s="104"/>
      <c r="F12" s="104"/>
      <c r="G12" s="104"/>
      <c r="H12" s="104"/>
      <c r="I12" s="104"/>
      <c r="J12" s="104"/>
      <c r="K12" s="104"/>
      <c r="L12" s="104"/>
      <c r="M12" s="104"/>
      <c r="N12" s="104"/>
      <c r="O12" s="104"/>
      <c r="P12" s="104"/>
      <c r="Q12" s="104"/>
      <c r="R12" s="104"/>
      <c r="S12" s="104"/>
      <c r="T12" s="104"/>
    </row>
    <row r="13" spans="1:20">
      <c r="A13" s="110" t="s">
        <v>80</v>
      </c>
    </row>
    <row r="14" spans="1:20">
      <c r="A14" s="110" t="s">
        <v>78</v>
      </c>
    </row>
    <row r="15" spans="1:20">
      <c r="A15" s="110" t="s">
        <v>81</v>
      </c>
    </row>
    <row r="16" spans="1:20">
      <c r="A16" s="110" t="s">
        <v>86</v>
      </c>
      <c r="G16" s="110"/>
      <c r="H16" s="110"/>
    </row>
    <row r="17" spans="1:20"/>
    <row r="18" spans="1:20"/>
    <row r="19" spans="1:20">
      <c r="A19" s="109" t="s">
        <v>75</v>
      </c>
      <c r="B19" s="104"/>
      <c r="C19" s="104"/>
      <c r="D19" s="104"/>
      <c r="E19" s="104"/>
      <c r="F19" s="104"/>
      <c r="G19" s="104"/>
      <c r="H19" s="104"/>
      <c r="I19" s="104"/>
      <c r="J19" s="104"/>
      <c r="K19" s="104"/>
      <c r="L19" s="104"/>
      <c r="M19" s="104"/>
      <c r="N19" s="104"/>
      <c r="O19" s="104"/>
      <c r="P19" s="104"/>
      <c r="Q19" s="104"/>
      <c r="R19" s="104"/>
      <c r="S19" s="104"/>
      <c r="T19" s="104"/>
    </row>
    <row r="20" spans="1:20">
      <c r="A20" s="110" t="s">
        <v>82</v>
      </c>
    </row>
    <row r="21" spans="1:20">
      <c r="A21" s="110" t="s">
        <v>87</v>
      </c>
    </row>
    <row r="22" spans="1:20">
      <c r="A22" s="110"/>
    </row>
    <row r="23" spans="1:20">
      <c r="A23" s="113" t="s">
        <v>88</v>
      </c>
    </row>
    <row r="24" spans="1:20"/>
    <row r="25" spans="1:20"/>
    <row r="26" spans="1:20" s="103" customFormat="1">
      <c r="A26" s="109" t="s">
        <v>76</v>
      </c>
      <c r="B26" s="105"/>
      <c r="C26" s="105"/>
      <c r="D26" s="105"/>
      <c r="E26" s="105"/>
      <c r="F26" s="105"/>
      <c r="G26" s="105"/>
      <c r="H26" s="105"/>
      <c r="I26" s="105"/>
      <c r="J26" s="105"/>
      <c r="K26" s="105"/>
      <c r="L26" s="105"/>
      <c r="M26" s="105"/>
      <c r="N26" s="105"/>
      <c r="O26" s="105"/>
      <c r="P26" s="105"/>
      <c r="Q26" s="105"/>
      <c r="R26" s="105"/>
      <c r="S26" s="105"/>
      <c r="T26" s="105"/>
    </row>
    <row r="27" spans="1:20">
      <c r="A27" s="111" t="s">
        <v>89</v>
      </c>
    </row>
    <row r="28" spans="1:20">
      <c r="A28" s="111" t="s">
        <v>83</v>
      </c>
    </row>
    <row r="29" spans="1:20"/>
    <row r="30" spans="1:20"/>
    <row r="31" spans="1:20">
      <c r="A31" s="109" t="s">
        <v>77</v>
      </c>
      <c r="B31" s="104"/>
      <c r="C31" s="104"/>
      <c r="D31" s="104"/>
      <c r="E31" s="104"/>
      <c r="F31" s="104"/>
      <c r="G31" s="104"/>
      <c r="H31" s="104"/>
      <c r="I31" s="104"/>
      <c r="J31" s="104"/>
      <c r="K31" s="104"/>
      <c r="L31" s="104"/>
      <c r="M31" s="104"/>
      <c r="N31" s="104"/>
      <c r="O31" s="104"/>
      <c r="P31" s="104"/>
      <c r="Q31" s="104"/>
      <c r="R31" s="104"/>
      <c r="S31" s="104"/>
      <c r="T31" s="104"/>
    </row>
    <row r="32" spans="1:20">
      <c r="A32" s="111" t="s">
        <v>84</v>
      </c>
    </row>
    <row r="33" spans="1:1">
      <c r="A33" s="111" t="s">
        <v>85</v>
      </c>
    </row>
    <row r="34" spans="1:1">
      <c r="A34" s="111" t="s">
        <v>90</v>
      </c>
    </row>
    <row r="35" spans="1:1">
      <c r="A35" s="112"/>
    </row>
    <row r="36" spans="1:1">
      <c r="A36" s="112"/>
    </row>
    <row r="37" spans="1:1" hidden="1">
      <c r="A37" s="112"/>
    </row>
    <row r="38" spans="1:1" hidden="1">
      <c r="A38" s="112"/>
    </row>
    <row r="39" spans="1:1" hidden="1">
      <c r="A39" s="112"/>
    </row>
    <row r="40" spans="1:1"/>
    <row r="41" spans="1:1"/>
    <row r="42" spans="1:1"/>
  </sheetData>
  <sheetProtection algorithmName="SHA-512" hashValue="nZQMxMWR/wi0RQK2HQgj1OImPrzPuJQ8zSBkFCarCj1oyaIMl1lDgEMkUwvb61Tp4m/OGmYcM2wO4zMqLm5+gg==" saltValue="57a+sAkknoCjr4CC9LXuyQ==" spinCount="100000" sheet="1" objects="1" scenarios="1"/>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UL115"/>
  <sheetViews>
    <sheetView zoomScale="85" zoomScaleNormal="85" workbookViewId="0">
      <selection activeCell="F47" sqref="F47"/>
    </sheetView>
  </sheetViews>
  <sheetFormatPr baseColWidth="10" defaultColWidth="0" defaultRowHeight="15" zeroHeight="1"/>
  <cols>
    <col min="1" max="1" width="51.5703125" style="3" customWidth="1"/>
    <col min="2" max="2" width="13.28515625" style="3" customWidth="1"/>
    <col min="3" max="3" width="13" style="3" customWidth="1"/>
    <col min="4" max="4" width="14" style="3" customWidth="1"/>
    <col min="5" max="6" width="10.28515625" style="3" customWidth="1"/>
    <col min="7" max="7" width="10.28515625" style="3" bestFit="1" customWidth="1"/>
    <col min="8" max="8" width="10.42578125" style="3" customWidth="1"/>
    <col min="9" max="22" width="10.28515625" style="3" bestFit="1" customWidth="1"/>
    <col min="23" max="23" width="14.140625" style="3" bestFit="1" customWidth="1"/>
    <col min="24" max="24" width="10.28515625" style="3" customWidth="1"/>
    <col min="25" max="25" width="13.140625" style="3" bestFit="1" customWidth="1"/>
    <col min="26" max="26" width="10.28515625" style="3" customWidth="1"/>
    <col min="27" max="29" width="10" style="3" customWidth="1"/>
    <col min="30" max="30" width="12.28515625" style="3" customWidth="1"/>
    <col min="31" max="31" width="10" style="3" customWidth="1"/>
    <col min="32" max="226" width="10" style="3" hidden="1"/>
    <col min="227" max="227" width="38.5703125" style="3" hidden="1"/>
    <col min="228" max="232" width="10.28515625" style="3" hidden="1"/>
    <col min="233" max="233" width="10" style="3" hidden="1"/>
    <col min="234" max="234" width="10.42578125" style="3" hidden="1"/>
    <col min="235" max="482" width="10" style="3" hidden="1"/>
    <col min="483" max="483" width="38.5703125" style="3" hidden="1"/>
    <col min="484" max="488" width="10.28515625" style="3" hidden="1"/>
    <col min="489" max="489" width="10" style="3" hidden="1"/>
    <col min="490" max="490" width="10.42578125" style="3" hidden="1"/>
    <col min="491" max="738" width="10" style="3" hidden="1"/>
    <col min="739" max="739" width="38.5703125" style="3" hidden="1"/>
    <col min="740" max="744" width="10.28515625" style="3" hidden="1"/>
    <col min="745" max="745" width="10" style="3" hidden="1"/>
    <col min="746" max="746" width="10.42578125" style="3" hidden="1"/>
    <col min="747" max="994" width="10" style="3" hidden="1"/>
    <col min="995" max="995" width="38.5703125" style="3" hidden="1"/>
    <col min="996" max="1000" width="10.28515625" style="3" hidden="1"/>
    <col min="1001" max="1001" width="10" style="3" hidden="1"/>
    <col min="1002" max="1002" width="10.42578125" style="3" hidden="1"/>
    <col min="1003" max="1250" width="10" style="3" hidden="1"/>
    <col min="1251" max="1251" width="38.5703125" style="3" hidden="1"/>
    <col min="1252" max="1256" width="10.28515625" style="3" hidden="1"/>
    <col min="1257" max="1257" width="10" style="3" hidden="1"/>
    <col min="1258" max="1258" width="10.42578125" style="3" hidden="1"/>
    <col min="1259" max="1506" width="10" style="3" hidden="1"/>
    <col min="1507" max="1507" width="38.5703125" style="3" hidden="1"/>
    <col min="1508" max="1512" width="10.28515625" style="3" hidden="1"/>
    <col min="1513" max="1513" width="10" style="3" hidden="1"/>
    <col min="1514" max="1514" width="10.42578125" style="3" hidden="1"/>
    <col min="1515" max="1762" width="10" style="3" hidden="1"/>
    <col min="1763" max="1763" width="38.5703125" style="3" hidden="1"/>
    <col min="1764" max="1768" width="10.28515625" style="3" hidden="1"/>
    <col min="1769" max="1769" width="10" style="3" hidden="1"/>
    <col min="1770" max="1770" width="10.42578125" style="3" hidden="1"/>
    <col min="1771" max="2018" width="10" style="3" hidden="1"/>
    <col min="2019" max="2019" width="38.5703125" style="3" hidden="1"/>
    <col min="2020" max="2024" width="10.28515625" style="3" hidden="1"/>
    <col min="2025" max="2025" width="10" style="3" hidden="1"/>
    <col min="2026" max="2026" width="10.42578125" style="3" hidden="1"/>
    <col min="2027" max="2274" width="10" style="3" hidden="1"/>
    <col min="2275" max="2275" width="38.5703125" style="3" hidden="1"/>
    <col min="2276" max="2280" width="10.28515625" style="3" hidden="1"/>
    <col min="2281" max="2281" width="10" style="3" hidden="1"/>
    <col min="2282" max="2282" width="10.42578125" style="3" hidden="1"/>
    <col min="2283" max="2530" width="10" style="3" hidden="1"/>
    <col min="2531" max="2531" width="38.5703125" style="3" hidden="1"/>
    <col min="2532" max="2536" width="10.28515625" style="3" hidden="1"/>
    <col min="2537" max="2537" width="10" style="3" hidden="1"/>
    <col min="2538" max="2538" width="10.42578125" style="3" hidden="1"/>
    <col min="2539" max="2786" width="10" style="3" hidden="1"/>
    <col min="2787" max="2787" width="38.5703125" style="3" hidden="1"/>
    <col min="2788" max="2792" width="10.28515625" style="3" hidden="1"/>
    <col min="2793" max="2793" width="10" style="3" hidden="1"/>
    <col min="2794" max="2794" width="10.42578125" style="3" hidden="1"/>
    <col min="2795" max="3042" width="10" style="3" hidden="1"/>
    <col min="3043" max="3043" width="38.5703125" style="3" hidden="1"/>
    <col min="3044" max="3048" width="10.28515625" style="3" hidden="1"/>
    <col min="3049" max="3049" width="10" style="3" hidden="1"/>
    <col min="3050" max="3050" width="10.42578125" style="3" hidden="1"/>
    <col min="3051" max="3298" width="10" style="3" hidden="1"/>
    <col min="3299" max="3299" width="38.5703125" style="3" hidden="1"/>
    <col min="3300" max="3304" width="10.28515625" style="3" hidden="1"/>
    <col min="3305" max="3305" width="10" style="3" hidden="1"/>
    <col min="3306" max="3306" width="10.42578125" style="3" hidden="1"/>
    <col min="3307" max="3554" width="10" style="3" hidden="1"/>
    <col min="3555" max="3555" width="38.5703125" style="3" hidden="1"/>
    <col min="3556" max="3560" width="10.28515625" style="3" hidden="1"/>
    <col min="3561" max="3561" width="10" style="3" hidden="1"/>
    <col min="3562" max="3562" width="10.42578125" style="3" hidden="1"/>
    <col min="3563" max="3810" width="10" style="3" hidden="1"/>
    <col min="3811" max="3811" width="38.5703125" style="3" hidden="1"/>
    <col min="3812" max="3816" width="10.28515625" style="3" hidden="1"/>
    <col min="3817" max="3817" width="10" style="3" hidden="1"/>
    <col min="3818" max="3818" width="10.42578125" style="3" hidden="1"/>
    <col min="3819" max="4066" width="10" style="3" hidden="1"/>
    <col min="4067" max="4067" width="38.5703125" style="3" hidden="1"/>
    <col min="4068" max="4072" width="10.28515625" style="3" hidden="1"/>
    <col min="4073" max="4073" width="10" style="3" hidden="1"/>
    <col min="4074" max="4074" width="10.42578125" style="3" hidden="1"/>
    <col min="4075" max="4322" width="10" style="3" hidden="1"/>
    <col min="4323" max="4323" width="38.5703125" style="3" hidden="1"/>
    <col min="4324" max="4328" width="10.28515625" style="3" hidden="1"/>
    <col min="4329" max="4329" width="10" style="3" hidden="1"/>
    <col min="4330" max="4330" width="10.42578125" style="3" hidden="1"/>
    <col min="4331" max="4578" width="10" style="3" hidden="1"/>
    <col min="4579" max="4579" width="38.5703125" style="3" hidden="1"/>
    <col min="4580" max="4584" width="10.28515625" style="3" hidden="1"/>
    <col min="4585" max="4585" width="10" style="3" hidden="1"/>
    <col min="4586" max="4586" width="10.42578125" style="3" hidden="1"/>
    <col min="4587" max="4834" width="10" style="3" hidden="1"/>
    <col min="4835" max="4835" width="38.5703125" style="3" hidden="1"/>
    <col min="4836" max="4840" width="10.28515625" style="3" hidden="1"/>
    <col min="4841" max="4841" width="10" style="3" hidden="1"/>
    <col min="4842" max="4842" width="10.42578125" style="3" hidden="1"/>
    <col min="4843" max="5090" width="10" style="3" hidden="1"/>
    <col min="5091" max="5091" width="38.5703125" style="3" hidden="1"/>
    <col min="5092" max="5096" width="10.28515625" style="3" hidden="1"/>
    <col min="5097" max="5097" width="10" style="3" hidden="1"/>
    <col min="5098" max="5098" width="10.42578125" style="3" hidden="1"/>
    <col min="5099" max="5346" width="10" style="3" hidden="1"/>
    <col min="5347" max="5347" width="38.5703125" style="3" hidden="1"/>
    <col min="5348" max="5352" width="10.28515625" style="3" hidden="1"/>
    <col min="5353" max="5353" width="10" style="3" hidden="1"/>
    <col min="5354" max="5354" width="10.42578125" style="3" hidden="1"/>
    <col min="5355" max="5602" width="10" style="3" hidden="1"/>
    <col min="5603" max="5603" width="38.5703125" style="3" hidden="1"/>
    <col min="5604" max="5608" width="10.28515625" style="3" hidden="1"/>
    <col min="5609" max="5609" width="10" style="3" hidden="1"/>
    <col min="5610" max="5610" width="10.42578125" style="3" hidden="1"/>
    <col min="5611" max="5858" width="10" style="3" hidden="1"/>
    <col min="5859" max="5859" width="38.5703125" style="3" hidden="1"/>
    <col min="5860" max="5864" width="10.28515625" style="3" hidden="1"/>
    <col min="5865" max="5865" width="10" style="3" hidden="1"/>
    <col min="5866" max="5866" width="10.42578125" style="3" hidden="1"/>
    <col min="5867" max="6114" width="10" style="3" hidden="1"/>
    <col min="6115" max="6115" width="38.5703125" style="3" hidden="1"/>
    <col min="6116" max="6120" width="10.28515625" style="3" hidden="1"/>
    <col min="6121" max="6121" width="10" style="3" hidden="1"/>
    <col min="6122" max="6122" width="10.42578125" style="3" hidden="1"/>
    <col min="6123" max="6370" width="10" style="3" hidden="1"/>
    <col min="6371" max="6371" width="38.5703125" style="3" hidden="1"/>
    <col min="6372" max="6376" width="10.28515625" style="3" hidden="1"/>
    <col min="6377" max="6377" width="10" style="3" hidden="1"/>
    <col min="6378" max="6378" width="10.42578125" style="3" hidden="1"/>
    <col min="6379" max="6626" width="10" style="3" hidden="1"/>
    <col min="6627" max="6627" width="38.5703125" style="3" hidden="1"/>
    <col min="6628" max="6632" width="10.28515625" style="3" hidden="1"/>
    <col min="6633" max="6633" width="10" style="3" hidden="1"/>
    <col min="6634" max="6634" width="10.42578125" style="3" hidden="1"/>
    <col min="6635" max="6882" width="10" style="3" hidden="1"/>
    <col min="6883" max="6883" width="38.5703125" style="3" hidden="1"/>
    <col min="6884" max="6888" width="10.28515625" style="3" hidden="1"/>
    <col min="6889" max="6889" width="10" style="3" hidden="1"/>
    <col min="6890" max="6890" width="10.42578125" style="3" hidden="1"/>
    <col min="6891" max="7138" width="10" style="3" hidden="1"/>
    <col min="7139" max="7139" width="38.5703125" style="3" hidden="1"/>
    <col min="7140" max="7144" width="10.28515625" style="3" hidden="1"/>
    <col min="7145" max="7145" width="10" style="3" hidden="1"/>
    <col min="7146" max="7146" width="10.42578125" style="3" hidden="1"/>
    <col min="7147" max="7394" width="10" style="3" hidden="1"/>
    <col min="7395" max="7395" width="38.5703125" style="3" hidden="1"/>
    <col min="7396" max="7400" width="10.28515625" style="3" hidden="1"/>
    <col min="7401" max="7401" width="10" style="3" hidden="1"/>
    <col min="7402" max="7402" width="10.42578125" style="3" hidden="1"/>
    <col min="7403" max="7650" width="10" style="3" hidden="1"/>
    <col min="7651" max="7651" width="38.5703125" style="3" hidden="1"/>
    <col min="7652" max="7656" width="10.28515625" style="3" hidden="1"/>
    <col min="7657" max="7657" width="10" style="3" hidden="1"/>
    <col min="7658" max="7658" width="10.42578125" style="3" hidden="1"/>
    <col min="7659" max="7906" width="10" style="3" hidden="1"/>
    <col min="7907" max="7907" width="38.5703125" style="3" hidden="1"/>
    <col min="7908" max="7912" width="10.28515625" style="3" hidden="1"/>
    <col min="7913" max="7913" width="10" style="3" hidden="1"/>
    <col min="7914" max="7914" width="10.42578125" style="3" hidden="1"/>
    <col min="7915" max="8162" width="10" style="3" hidden="1"/>
    <col min="8163" max="8163" width="38.5703125" style="3" hidden="1"/>
    <col min="8164" max="8168" width="10.28515625" style="3" hidden="1"/>
    <col min="8169" max="8169" width="10" style="3" hidden="1"/>
    <col min="8170" max="8170" width="10.42578125" style="3" hidden="1"/>
    <col min="8171" max="8418" width="10" style="3" hidden="1"/>
    <col min="8419" max="8419" width="38.5703125" style="3" hidden="1"/>
    <col min="8420" max="8424" width="10.28515625" style="3" hidden="1"/>
    <col min="8425" max="8425" width="10" style="3" hidden="1"/>
    <col min="8426" max="8426" width="10.42578125" style="3" hidden="1"/>
    <col min="8427" max="8674" width="10" style="3" hidden="1"/>
    <col min="8675" max="8675" width="38.5703125" style="3" hidden="1"/>
    <col min="8676" max="8680" width="10.28515625" style="3" hidden="1"/>
    <col min="8681" max="8681" width="10" style="3" hidden="1"/>
    <col min="8682" max="8682" width="10.42578125" style="3" hidden="1"/>
    <col min="8683" max="8930" width="10" style="3" hidden="1"/>
    <col min="8931" max="8931" width="38.5703125" style="3" hidden="1"/>
    <col min="8932" max="8936" width="10.28515625" style="3" hidden="1"/>
    <col min="8937" max="8937" width="10" style="3" hidden="1"/>
    <col min="8938" max="8938" width="10.42578125" style="3" hidden="1"/>
    <col min="8939" max="9186" width="10" style="3" hidden="1"/>
    <col min="9187" max="9187" width="38.5703125" style="3" hidden="1"/>
    <col min="9188" max="9192" width="10.28515625" style="3" hidden="1"/>
    <col min="9193" max="9193" width="10" style="3" hidden="1"/>
    <col min="9194" max="9194" width="10.42578125" style="3" hidden="1"/>
    <col min="9195" max="9442" width="10" style="3" hidden="1"/>
    <col min="9443" max="9443" width="38.5703125" style="3" hidden="1"/>
    <col min="9444" max="9448" width="10.28515625" style="3" hidden="1"/>
    <col min="9449" max="9449" width="10" style="3" hidden="1"/>
    <col min="9450" max="9450" width="10.42578125" style="3" hidden="1"/>
    <col min="9451" max="9698" width="10" style="3" hidden="1"/>
    <col min="9699" max="9699" width="38.5703125" style="3" hidden="1"/>
    <col min="9700" max="9704" width="10.28515625" style="3" hidden="1"/>
    <col min="9705" max="9705" width="10" style="3" hidden="1"/>
    <col min="9706" max="9706" width="10.42578125" style="3" hidden="1"/>
    <col min="9707" max="9954" width="10" style="3" hidden="1"/>
    <col min="9955" max="9955" width="38.5703125" style="3" hidden="1"/>
    <col min="9956" max="9960" width="10.28515625" style="3" hidden="1"/>
    <col min="9961" max="9961" width="10" style="3" hidden="1"/>
    <col min="9962" max="9962" width="10.42578125" style="3" hidden="1"/>
    <col min="9963" max="10210" width="10" style="3" hidden="1"/>
    <col min="10211" max="10211" width="38.5703125" style="3" hidden="1"/>
    <col min="10212" max="10216" width="10.28515625" style="3" hidden="1"/>
    <col min="10217" max="10217" width="10" style="3" hidden="1"/>
    <col min="10218" max="10218" width="10.42578125" style="3" hidden="1"/>
    <col min="10219" max="10466" width="10" style="3" hidden="1"/>
    <col min="10467" max="10467" width="38.5703125" style="3" hidden="1"/>
    <col min="10468" max="10472" width="10.28515625" style="3" hidden="1"/>
    <col min="10473" max="10473" width="10" style="3" hidden="1"/>
    <col min="10474" max="10474" width="10.42578125" style="3" hidden="1"/>
    <col min="10475" max="10722" width="10" style="3" hidden="1"/>
    <col min="10723" max="10723" width="38.5703125" style="3" hidden="1"/>
    <col min="10724" max="10728" width="10.28515625" style="3" hidden="1"/>
    <col min="10729" max="10729" width="10" style="3" hidden="1"/>
    <col min="10730" max="10730" width="10.42578125" style="3" hidden="1"/>
    <col min="10731" max="10978" width="10" style="3" hidden="1"/>
    <col min="10979" max="10979" width="38.5703125" style="3" hidden="1"/>
    <col min="10980" max="10984" width="10.28515625" style="3" hidden="1"/>
    <col min="10985" max="10985" width="10" style="3" hidden="1"/>
    <col min="10986" max="10986" width="10.42578125" style="3" hidden="1"/>
    <col min="10987" max="11234" width="10" style="3" hidden="1"/>
    <col min="11235" max="11235" width="38.5703125" style="3" hidden="1"/>
    <col min="11236" max="11240" width="10.28515625" style="3" hidden="1"/>
    <col min="11241" max="11241" width="10" style="3" hidden="1"/>
    <col min="11242" max="11242" width="10.42578125" style="3" hidden="1"/>
    <col min="11243" max="11490" width="10" style="3" hidden="1"/>
    <col min="11491" max="11491" width="38.5703125" style="3" hidden="1"/>
    <col min="11492" max="11496" width="10.28515625" style="3" hidden="1"/>
    <col min="11497" max="11497" width="10" style="3" hidden="1"/>
    <col min="11498" max="11498" width="10.42578125" style="3" hidden="1"/>
    <col min="11499" max="11746" width="10" style="3" hidden="1"/>
    <col min="11747" max="11747" width="38.5703125" style="3" hidden="1"/>
    <col min="11748" max="11752" width="10.28515625" style="3" hidden="1"/>
    <col min="11753" max="11753" width="10" style="3" hidden="1"/>
    <col min="11754" max="11754" width="10.42578125" style="3" hidden="1"/>
    <col min="11755" max="12002" width="10" style="3" hidden="1"/>
    <col min="12003" max="12003" width="38.5703125" style="3" hidden="1"/>
    <col min="12004" max="12008" width="10.28515625" style="3" hidden="1"/>
    <col min="12009" max="12009" width="10" style="3" hidden="1"/>
    <col min="12010" max="12010" width="10.42578125" style="3" hidden="1"/>
    <col min="12011" max="12258" width="10" style="3" hidden="1"/>
    <col min="12259" max="12259" width="38.5703125" style="3" hidden="1"/>
    <col min="12260" max="12264" width="10.28515625" style="3" hidden="1"/>
    <col min="12265" max="12265" width="10" style="3" hidden="1"/>
    <col min="12266" max="12266" width="10.42578125" style="3" hidden="1"/>
    <col min="12267" max="12514" width="10" style="3" hidden="1"/>
    <col min="12515" max="12515" width="38.5703125" style="3" hidden="1"/>
    <col min="12516" max="12520" width="10.28515625" style="3" hidden="1"/>
    <col min="12521" max="12521" width="10" style="3" hidden="1"/>
    <col min="12522" max="12522" width="10.42578125" style="3" hidden="1"/>
    <col min="12523" max="12770" width="10" style="3" hidden="1"/>
    <col min="12771" max="12771" width="38.5703125" style="3" hidden="1"/>
    <col min="12772" max="12776" width="10.28515625" style="3" hidden="1"/>
    <col min="12777" max="12777" width="10" style="3" hidden="1"/>
    <col min="12778" max="12778" width="10.42578125" style="3" hidden="1"/>
    <col min="12779" max="13026" width="10" style="3" hidden="1"/>
    <col min="13027" max="13027" width="38.5703125" style="3" hidden="1"/>
    <col min="13028" max="13032" width="10.28515625" style="3" hidden="1"/>
    <col min="13033" max="13033" width="10" style="3" hidden="1"/>
    <col min="13034" max="13034" width="10.42578125" style="3" hidden="1"/>
    <col min="13035" max="13282" width="10" style="3" hidden="1"/>
    <col min="13283" max="13283" width="38.5703125" style="3" hidden="1"/>
    <col min="13284" max="13288" width="10.28515625" style="3" hidden="1"/>
    <col min="13289" max="13289" width="10" style="3" hidden="1"/>
    <col min="13290" max="13290" width="10.42578125" style="3" hidden="1"/>
    <col min="13291" max="13538" width="10" style="3" hidden="1"/>
    <col min="13539" max="13539" width="38.5703125" style="3" hidden="1"/>
    <col min="13540" max="13544" width="10.28515625" style="3" hidden="1"/>
    <col min="13545" max="13545" width="10" style="3" hidden="1"/>
    <col min="13546" max="13546" width="10.42578125" style="3" hidden="1"/>
    <col min="13547" max="13794" width="10" style="3" hidden="1"/>
    <col min="13795" max="13795" width="38.5703125" style="3" hidden="1"/>
    <col min="13796" max="13800" width="10.28515625" style="3" hidden="1"/>
    <col min="13801" max="13801" width="10" style="3" hidden="1"/>
    <col min="13802" max="13802" width="10.42578125" style="3" hidden="1"/>
    <col min="13803" max="14050" width="10" style="3" hidden="1"/>
    <col min="14051" max="14051" width="38.5703125" style="3" hidden="1"/>
    <col min="14052" max="14056" width="10.28515625" style="3" hidden="1"/>
    <col min="14057" max="14057" width="10" style="3" hidden="1"/>
    <col min="14058" max="14058" width="10.42578125" style="3" hidden="1"/>
    <col min="14059" max="14306" width="10" style="3" hidden="1"/>
    <col min="14307" max="14307" width="38.5703125" style="3" hidden="1"/>
    <col min="14308" max="14312" width="10.28515625" style="3" hidden="1"/>
    <col min="14313" max="14313" width="10" style="3" hidden="1"/>
    <col min="14314" max="14314" width="10.42578125" style="3" hidden="1"/>
    <col min="14315" max="14562" width="10" style="3" hidden="1"/>
    <col min="14563" max="14563" width="38.5703125" style="3" hidden="1"/>
    <col min="14564" max="14568" width="10.28515625" style="3" hidden="1"/>
    <col min="14569" max="14569" width="10" style="3" hidden="1"/>
    <col min="14570" max="14570" width="10.42578125" style="3" hidden="1"/>
    <col min="14571" max="14818" width="10" style="3" hidden="1"/>
    <col min="14819" max="14819" width="38.5703125" style="3" hidden="1"/>
    <col min="14820" max="14824" width="10.28515625" style="3" hidden="1"/>
    <col min="14825" max="14825" width="10" style="3" hidden="1"/>
    <col min="14826" max="14826" width="10.42578125" style="3" hidden="1"/>
    <col min="14827" max="15074" width="10" style="3" hidden="1"/>
    <col min="15075" max="15075" width="38.5703125" style="3" hidden="1"/>
    <col min="15076" max="15080" width="10.28515625" style="3" hidden="1"/>
    <col min="15081" max="15081" width="10" style="3" hidden="1"/>
    <col min="15082" max="15082" width="10.42578125" style="3" hidden="1"/>
    <col min="15083" max="15330" width="10" style="3" hidden="1"/>
    <col min="15331" max="15331" width="38.5703125" style="3" hidden="1"/>
    <col min="15332" max="15336" width="10.28515625" style="3" hidden="1"/>
    <col min="15337" max="15337" width="10" style="3" hidden="1"/>
    <col min="15338" max="15338" width="10.42578125" style="3" hidden="1"/>
    <col min="15339" max="15586" width="10" style="3" hidden="1"/>
    <col min="15587" max="15587" width="38.5703125" style="3" hidden="1"/>
    <col min="15588" max="15592" width="10.28515625" style="3" hidden="1"/>
    <col min="15593" max="15593" width="10" style="3" hidden="1"/>
    <col min="15594" max="15594" width="10.42578125" style="3" hidden="1"/>
    <col min="15595" max="15842" width="10" style="3" hidden="1"/>
    <col min="15843" max="15843" width="38.5703125" style="3" hidden="1"/>
    <col min="15844" max="15848" width="10.28515625" style="3" hidden="1"/>
    <col min="15849" max="15849" width="10" style="3" hidden="1"/>
    <col min="15850" max="15850" width="10.42578125" style="3" hidden="1"/>
    <col min="15851" max="16098" width="10" style="3" hidden="1"/>
    <col min="16099" max="16099" width="38.5703125" style="3" hidden="1"/>
    <col min="16100" max="16104" width="10.28515625" style="3" hidden="1"/>
    <col min="16105" max="16105" width="10" style="3" hidden="1"/>
    <col min="16106" max="16106" width="10.42578125" style="3" hidden="1"/>
    <col min="16107" max="16384" width="10" style="3" hidden="1"/>
  </cols>
  <sheetData>
    <row r="1" spans="1:26" s="47" customFormat="1" ht="23.25">
      <c r="A1" s="1" t="s">
        <v>54</v>
      </c>
      <c r="B1" s="119" t="str">
        <f ca="1">RIGHT(CELL("dateiname",A1),LEN(CELL("dateiname",A1))-FIND("]",CELL("dateiname",A1)))</f>
        <v>Voralberg</v>
      </c>
    </row>
    <row r="2" spans="1:26" s="47" customFormat="1"/>
    <row r="3" spans="1:26" s="47" customFormat="1"/>
    <row r="4" spans="1:26" s="48" customFormat="1" ht="15.75" customHeight="1">
      <c r="A4" s="155" t="s">
        <v>68</v>
      </c>
      <c r="B4" s="156"/>
      <c r="C4" s="156"/>
      <c r="D4" s="156"/>
      <c r="E4" s="156"/>
      <c r="F4" s="156"/>
      <c r="G4" s="156"/>
      <c r="H4" s="156"/>
      <c r="I4" s="156"/>
      <c r="J4" s="156"/>
      <c r="K4" s="156"/>
      <c r="L4" s="156"/>
      <c r="M4" s="156"/>
      <c r="N4" s="156"/>
      <c r="O4" s="156"/>
      <c r="P4" s="156"/>
      <c r="Q4" s="156"/>
      <c r="T4" s="2"/>
    </row>
    <row r="5" spans="1:26" s="48" customFormat="1" ht="28.5" customHeight="1">
      <c r="A5" s="156"/>
      <c r="B5" s="156"/>
      <c r="C5" s="156"/>
      <c r="D5" s="156"/>
      <c r="E5" s="156"/>
      <c r="F5" s="156"/>
      <c r="G5" s="156"/>
      <c r="H5" s="156"/>
      <c r="I5" s="156"/>
      <c r="J5" s="156"/>
      <c r="K5" s="156"/>
      <c r="L5" s="156"/>
      <c r="M5" s="156"/>
      <c r="N5" s="156"/>
      <c r="O5" s="156"/>
      <c r="P5" s="156"/>
      <c r="Q5" s="156"/>
      <c r="T5" s="2"/>
    </row>
    <row r="6" spans="1:26" ht="15" customHeight="1">
      <c r="A6" s="156"/>
      <c r="B6" s="156"/>
      <c r="C6" s="156"/>
      <c r="D6" s="156"/>
      <c r="E6" s="156"/>
      <c r="F6" s="156"/>
      <c r="G6" s="156"/>
      <c r="H6" s="156"/>
      <c r="I6" s="156"/>
      <c r="J6" s="156"/>
      <c r="K6" s="156"/>
      <c r="L6" s="156"/>
      <c r="M6" s="156"/>
      <c r="N6" s="156"/>
      <c r="O6" s="156"/>
      <c r="P6" s="156"/>
      <c r="Q6" s="156"/>
    </row>
    <row r="7" spans="1:26">
      <c r="A7" s="156"/>
      <c r="B7" s="156"/>
      <c r="C7" s="156"/>
      <c r="D7" s="156"/>
      <c r="E7" s="156"/>
      <c r="F7" s="156"/>
      <c r="G7" s="156"/>
      <c r="H7" s="156"/>
      <c r="I7" s="156"/>
      <c r="J7" s="156"/>
      <c r="K7" s="156"/>
      <c r="L7" s="156"/>
      <c r="M7" s="156"/>
      <c r="N7" s="156"/>
      <c r="O7" s="156"/>
      <c r="P7" s="156"/>
      <c r="Q7" s="156"/>
    </row>
    <row r="8" spans="1:26" ht="54.75" customHeight="1">
      <c r="A8" s="156"/>
      <c r="B8" s="156"/>
      <c r="C8" s="156"/>
      <c r="D8" s="156"/>
      <c r="E8" s="156"/>
      <c r="F8" s="156"/>
      <c r="G8" s="156"/>
      <c r="H8" s="156"/>
      <c r="I8" s="156"/>
      <c r="J8" s="156"/>
      <c r="K8" s="156"/>
      <c r="L8" s="156"/>
      <c r="M8" s="156"/>
      <c r="N8" s="156"/>
      <c r="O8" s="156"/>
      <c r="P8" s="156"/>
      <c r="Q8" s="156"/>
    </row>
    <row r="9" spans="1:26" s="51" customFormat="1" ht="15.75" thickBot="1">
      <c r="A9" s="49"/>
      <c r="B9" s="49"/>
      <c r="C9" s="49"/>
      <c r="D9" s="49"/>
      <c r="E9" s="50"/>
      <c r="F9" s="50"/>
      <c r="G9" s="50"/>
      <c r="H9" s="50"/>
      <c r="I9" s="50"/>
      <c r="J9" s="50"/>
      <c r="K9" s="50"/>
      <c r="L9" s="50"/>
      <c r="M9" s="50"/>
      <c r="N9" s="50"/>
      <c r="O9" s="50"/>
      <c r="P9" s="50"/>
      <c r="Q9" s="50"/>
    </row>
    <row r="10" spans="1:26" s="51" customFormat="1" ht="15.75" thickTop="1">
      <c r="A10" s="34" t="s">
        <v>94</v>
      </c>
      <c r="B10" s="157">
        <f>'Finanzierungslücken Übersicht'!B5:D5</f>
        <v>0</v>
      </c>
      <c r="C10" s="157"/>
      <c r="D10" s="157"/>
      <c r="G10" s="50"/>
      <c r="H10" s="50"/>
      <c r="I10" s="50"/>
      <c r="J10" s="50"/>
      <c r="K10" s="50"/>
      <c r="L10" s="50"/>
      <c r="M10" s="50"/>
      <c r="N10" s="50"/>
      <c r="O10" s="50"/>
      <c r="P10" s="50"/>
      <c r="Q10" s="50"/>
    </row>
    <row r="11" spans="1:26" s="51" customFormat="1">
      <c r="A11" s="35" t="s">
        <v>37</v>
      </c>
      <c r="B11" s="158">
        <f>'Finanzierungslücken Übersicht'!B6:D6</f>
        <v>0</v>
      </c>
      <c r="C11" s="158"/>
      <c r="D11" s="158"/>
      <c r="F11" s="50"/>
      <c r="G11" s="50"/>
      <c r="H11" s="50"/>
      <c r="I11" s="50"/>
      <c r="J11" s="50"/>
      <c r="K11" s="50"/>
      <c r="L11" s="50"/>
      <c r="M11" s="50"/>
      <c r="N11" s="50"/>
      <c r="O11" s="50"/>
      <c r="P11" s="50"/>
      <c r="Q11" s="50"/>
    </row>
    <row r="12" spans="1:26" s="51" customFormat="1" ht="15.75" customHeight="1">
      <c r="A12" s="36" t="s">
        <v>38</v>
      </c>
      <c r="B12" s="158">
        <f>'Finanzierungslücken Übersicht'!B7:D7</f>
        <v>0</v>
      </c>
      <c r="C12" s="158"/>
      <c r="D12" s="158"/>
      <c r="F12" s="50"/>
      <c r="G12" s="50"/>
      <c r="H12" s="50"/>
      <c r="I12" s="50"/>
      <c r="J12" s="50"/>
      <c r="K12" s="50"/>
      <c r="L12" s="50"/>
      <c r="M12" s="50"/>
      <c r="N12" s="50"/>
      <c r="O12" s="50"/>
      <c r="P12" s="50"/>
      <c r="Q12" s="50"/>
    </row>
    <row r="13" spans="1:26" s="51" customFormat="1" ht="15.75" thickBot="1">
      <c r="A13" s="52" t="s">
        <v>93</v>
      </c>
      <c r="B13" s="159">
        <f>'Finanzierungslücken Übersicht'!B8:D8</f>
        <v>60</v>
      </c>
      <c r="C13" s="159"/>
      <c r="D13" s="159"/>
      <c r="E13" s="50"/>
      <c r="F13" s="50"/>
      <c r="G13" s="53"/>
      <c r="H13" s="50"/>
      <c r="I13" s="50"/>
      <c r="J13" s="50"/>
      <c r="K13" s="50"/>
      <c r="L13" s="50"/>
      <c r="M13" s="50"/>
      <c r="N13" s="50"/>
      <c r="O13" s="50"/>
      <c r="P13" s="50"/>
      <c r="Q13" s="50"/>
    </row>
    <row r="14" spans="1:26" s="51" customFormat="1" ht="15.75" thickTop="1">
      <c r="A14" s="50"/>
      <c r="B14" s="50"/>
      <c r="C14" s="50"/>
      <c r="D14" s="50"/>
      <c r="E14" s="50"/>
      <c r="F14" s="50"/>
      <c r="G14" s="50"/>
      <c r="H14" s="50"/>
      <c r="I14" s="50"/>
      <c r="J14" s="50"/>
      <c r="K14" s="50"/>
      <c r="L14" s="50"/>
      <c r="M14" s="50"/>
      <c r="N14" s="50"/>
      <c r="O14" s="50"/>
      <c r="P14" s="50"/>
      <c r="Q14" s="50"/>
    </row>
    <row r="15" spans="1:26" ht="16.149999999999999" customHeight="1" thickBot="1"/>
    <row r="16" spans="1:26" ht="15.75" thickBot="1">
      <c r="A16" s="160" t="s">
        <v>9</v>
      </c>
      <c r="B16" s="161"/>
      <c r="C16" s="161"/>
      <c r="D16" s="161"/>
      <c r="E16" s="161"/>
      <c r="F16" s="161"/>
      <c r="G16" s="161"/>
      <c r="H16" s="161"/>
      <c r="I16" s="161"/>
      <c r="J16" s="161"/>
      <c r="K16" s="161"/>
      <c r="L16" s="161"/>
      <c r="M16" s="161"/>
      <c r="N16" s="161"/>
      <c r="O16" s="161"/>
      <c r="P16" s="161"/>
      <c r="Q16" s="161"/>
      <c r="R16" s="161"/>
      <c r="S16" s="161"/>
      <c r="T16" s="161"/>
      <c r="U16" s="161"/>
      <c r="V16" s="161"/>
      <c r="W16" s="161"/>
      <c r="X16" s="161"/>
      <c r="Y16" s="161"/>
      <c r="Z16" s="162"/>
    </row>
    <row r="17" spans="1:30" s="4" customFormat="1" ht="17.25" customHeight="1">
      <c r="A17" s="114" t="s">
        <v>12</v>
      </c>
      <c r="B17" s="115">
        <v>1</v>
      </c>
      <c r="C17" s="72">
        <v>2</v>
      </c>
      <c r="D17" s="72">
        <v>3</v>
      </c>
      <c r="E17" s="72">
        <v>4</v>
      </c>
      <c r="F17" s="72">
        <v>5</v>
      </c>
      <c r="G17" s="72">
        <v>6</v>
      </c>
      <c r="H17" s="72">
        <v>7</v>
      </c>
      <c r="I17" s="72">
        <v>8</v>
      </c>
      <c r="J17" s="72">
        <v>9</v>
      </c>
      <c r="K17" s="72">
        <v>10</v>
      </c>
      <c r="L17" s="72">
        <v>11</v>
      </c>
      <c r="M17" s="72">
        <v>12</v>
      </c>
      <c r="N17" s="72">
        <v>13</v>
      </c>
      <c r="O17" s="72">
        <v>14</v>
      </c>
      <c r="P17" s="72">
        <v>15</v>
      </c>
      <c r="Q17" s="72">
        <v>16</v>
      </c>
      <c r="R17" s="72">
        <v>17</v>
      </c>
      <c r="S17" s="72">
        <v>18</v>
      </c>
      <c r="T17" s="72">
        <v>19</v>
      </c>
      <c r="U17" s="72">
        <v>20</v>
      </c>
      <c r="V17" s="72">
        <v>21</v>
      </c>
      <c r="W17" s="72">
        <v>22</v>
      </c>
      <c r="X17" s="72">
        <v>23</v>
      </c>
      <c r="Y17" s="72">
        <v>24</v>
      </c>
      <c r="Z17" s="73">
        <v>25</v>
      </c>
    </row>
    <row r="18" spans="1:30" s="56" customFormat="1">
      <c r="A18" s="116" t="s">
        <v>20</v>
      </c>
      <c r="B18" s="14">
        <f>B45</f>
        <v>0</v>
      </c>
      <c r="C18" s="14">
        <f>C45</f>
        <v>0</v>
      </c>
      <c r="D18" s="14">
        <f>D45</f>
        <v>0</v>
      </c>
      <c r="E18" s="14">
        <f>E45</f>
        <v>0</v>
      </c>
      <c r="F18" s="14">
        <f>F45</f>
        <v>0</v>
      </c>
      <c r="G18" s="16"/>
      <c r="H18" s="16"/>
      <c r="I18" s="16"/>
      <c r="J18" s="16"/>
      <c r="K18" s="16"/>
      <c r="L18" s="16"/>
      <c r="M18" s="16"/>
      <c r="N18" s="16"/>
      <c r="O18" s="16"/>
      <c r="P18" s="16"/>
      <c r="Q18" s="16"/>
      <c r="R18" s="16"/>
      <c r="S18" s="16"/>
      <c r="T18" s="16"/>
      <c r="U18" s="16"/>
      <c r="V18" s="16"/>
      <c r="W18" s="16"/>
      <c r="X18" s="16"/>
      <c r="Y18" s="16"/>
      <c r="Z18" s="17"/>
    </row>
    <row r="19" spans="1:30" s="8" customFormat="1">
      <c r="A19" s="116" t="s">
        <v>21</v>
      </c>
      <c r="B19" s="14">
        <f t="shared" ref="B19:V19" si="0">B95</f>
        <v>0</v>
      </c>
      <c r="C19" s="14">
        <f t="shared" si="0"/>
        <v>0</v>
      </c>
      <c r="D19" s="14">
        <f t="shared" si="0"/>
        <v>0</v>
      </c>
      <c r="E19" s="14">
        <f t="shared" si="0"/>
        <v>0</v>
      </c>
      <c r="F19" s="14">
        <f t="shared" si="0"/>
        <v>0</v>
      </c>
      <c r="G19" s="18">
        <f t="shared" si="0"/>
        <v>0</v>
      </c>
      <c r="H19" s="18">
        <f t="shared" si="0"/>
        <v>0</v>
      </c>
      <c r="I19" s="18">
        <f t="shared" si="0"/>
        <v>0</v>
      </c>
      <c r="J19" s="18">
        <f t="shared" si="0"/>
        <v>0</v>
      </c>
      <c r="K19" s="18">
        <f t="shared" si="0"/>
        <v>0</v>
      </c>
      <c r="L19" s="18">
        <f t="shared" si="0"/>
        <v>0</v>
      </c>
      <c r="M19" s="18">
        <f t="shared" si="0"/>
        <v>0</v>
      </c>
      <c r="N19" s="18">
        <f t="shared" si="0"/>
        <v>0</v>
      </c>
      <c r="O19" s="18">
        <f t="shared" si="0"/>
        <v>0</v>
      </c>
      <c r="P19" s="18">
        <f t="shared" si="0"/>
        <v>0</v>
      </c>
      <c r="Q19" s="18">
        <f t="shared" si="0"/>
        <v>0</v>
      </c>
      <c r="R19" s="18">
        <f t="shared" si="0"/>
        <v>0</v>
      </c>
      <c r="S19" s="18">
        <f t="shared" si="0"/>
        <v>0</v>
      </c>
      <c r="T19" s="18">
        <f t="shared" si="0"/>
        <v>0</v>
      </c>
      <c r="U19" s="18">
        <f t="shared" si="0"/>
        <v>0</v>
      </c>
      <c r="V19" s="18">
        <f t="shared" si="0"/>
        <v>0</v>
      </c>
      <c r="W19" s="18">
        <f>W95</f>
        <v>0</v>
      </c>
      <c r="X19" s="18">
        <f>X95</f>
        <v>0</v>
      </c>
      <c r="Y19" s="18">
        <f>Y95</f>
        <v>0</v>
      </c>
      <c r="Z19" s="19">
        <f>Z95</f>
        <v>0</v>
      </c>
    </row>
    <row r="20" spans="1:30" s="8" customFormat="1" ht="17.25" customHeight="1">
      <c r="A20" s="116" t="s">
        <v>22</v>
      </c>
      <c r="B20" s="14">
        <f>B77</f>
        <v>0</v>
      </c>
      <c r="C20" s="14">
        <f t="shared" ref="C20:F20" si="1">C77</f>
        <v>0</v>
      </c>
      <c r="D20" s="14">
        <f t="shared" si="1"/>
        <v>0</v>
      </c>
      <c r="E20" s="14">
        <f t="shared" si="1"/>
        <v>0</v>
      </c>
      <c r="F20" s="14">
        <f t="shared" si="1"/>
        <v>0</v>
      </c>
      <c r="G20" s="18">
        <f>G77</f>
        <v>0</v>
      </c>
      <c r="H20" s="18">
        <f>H77</f>
        <v>0</v>
      </c>
      <c r="I20" s="18">
        <f t="shared" ref="I20:V20" si="2">I77</f>
        <v>0</v>
      </c>
      <c r="J20" s="18">
        <f t="shared" si="2"/>
        <v>0</v>
      </c>
      <c r="K20" s="18">
        <f t="shared" si="2"/>
        <v>0</v>
      </c>
      <c r="L20" s="18">
        <f t="shared" si="2"/>
        <v>0</v>
      </c>
      <c r="M20" s="18">
        <f t="shared" si="2"/>
        <v>0</v>
      </c>
      <c r="N20" s="18">
        <f t="shared" si="2"/>
        <v>0</v>
      </c>
      <c r="O20" s="18">
        <f t="shared" si="2"/>
        <v>0</v>
      </c>
      <c r="P20" s="18">
        <f t="shared" si="2"/>
        <v>0</v>
      </c>
      <c r="Q20" s="18">
        <f t="shared" si="2"/>
        <v>0</v>
      </c>
      <c r="R20" s="18">
        <f t="shared" si="2"/>
        <v>0</v>
      </c>
      <c r="S20" s="18">
        <f t="shared" si="2"/>
        <v>0</v>
      </c>
      <c r="T20" s="18">
        <f t="shared" si="2"/>
        <v>0</v>
      </c>
      <c r="U20" s="18">
        <f t="shared" si="2"/>
        <v>0</v>
      </c>
      <c r="V20" s="18">
        <f t="shared" si="2"/>
        <v>0</v>
      </c>
      <c r="W20" s="18">
        <f>W77</f>
        <v>0</v>
      </c>
      <c r="X20" s="18">
        <f>X77</f>
        <v>0</v>
      </c>
      <c r="Y20" s="18">
        <f>Y77</f>
        <v>0</v>
      </c>
      <c r="Z20" s="19">
        <f>Z77</f>
        <v>0</v>
      </c>
      <c r="AA20" s="5"/>
      <c r="AB20" s="6"/>
      <c r="AC20" s="6"/>
      <c r="AD20" s="6"/>
    </row>
    <row r="21" spans="1:30" s="8" customFormat="1">
      <c r="A21" s="116" t="s">
        <v>6</v>
      </c>
      <c r="B21" s="14">
        <f>B19-B20</f>
        <v>0</v>
      </c>
      <c r="C21" s="14">
        <f t="shared" ref="C21:Z21" si="3">C19-C20</f>
        <v>0</v>
      </c>
      <c r="D21" s="14">
        <f t="shared" si="3"/>
        <v>0</v>
      </c>
      <c r="E21" s="14">
        <f t="shared" si="3"/>
        <v>0</v>
      </c>
      <c r="F21" s="14">
        <f t="shared" si="3"/>
        <v>0</v>
      </c>
      <c r="G21" s="18">
        <f t="shared" si="3"/>
        <v>0</v>
      </c>
      <c r="H21" s="18">
        <f t="shared" si="3"/>
        <v>0</v>
      </c>
      <c r="I21" s="18">
        <f t="shared" si="3"/>
        <v>0</v>
      </c>
      <c r="J21" s="18">
        <f t="shared" si="3"/>
        <v>0</v>
      </c>
      <c r="K21" s="18">
        <f t="shared" si="3"/>
        <v>0</v>
      </c>
      <c r="L21" s="18">
        <f t="shared" si="3"/>
        <v>0</v>
      </c>
      <c r="M21" s="18">
        <f t="shared" si="3"/>
        <v>0</v>
      </c>
      <c r="N21" s="18">
        <f t="shared" si="3"/>
        <v>0</v>
      </c>
      <c r="O21" s="18">
        <f t="shared" si="3"/>
        <v>0</v>
      </c>
      <c r="P21" s="18">
        <f t="shared" si="3"/>
        <v>0</v>
      </c>
      <c r="Q21" s="18">
        <f t="shared" si="3"/>
        <v>0</v>
      </c>
      <c r="R21" s="18">
        <f t="shared" si="3"/>
        <v>0</v>
      </c>
      <c r="S21" s="18">
        <f t="shared" si="3"/>
        <v>0</v>
      </c>
      <c r="T21" s="18">
        <f t="shared" si="3"/>
        <v>0</v>
      </c>
      <c r="U21" s="18">
        <f t="shared" si="3"/>
        <v>0</v>
      </c>
      <c r="V21" s="18">
        <f t="shared" si="3"/>
        <v>0</v>
      </c>
      <c r="W21" s="18">
        <f t="shared" si="3"/>
        <v>0</v>
      </c>
      <c r="X21" s="18">
        <f t="shared" si="3"/>
        <v>0</v>
      </c>
      <c r="Y21" s="18">
        <f t="shared" si="3"/>
        <v>0</v>
      </c>
      <c r="Z21" s="19">
        <f t="shared" si="3"/>
        <v>0</v>
      </c>
      <c r="AA21" s="3"/>
      <c r="AB21" s="3"/>
      <c r="AC21" s="3"/>
      <c r="AD21" s="3"/>
    </row>
    <row r="22" spans="1:30" s="57" customFormat="1" ht="18" customHeight="1" thickBot="1">
      <c r="A22" s="117" t="s">
        <v>5</v>
      </c>
      <c r="B22" s="96">
        <f>1/((1+$D$31)^(B17-1))</f>
        <v>1</v>
      </c>
      <c r="C22" s="96">
        <f t="shared" ref="C22:Z22" si="4">1/((1+$D$31)^(C17-1))</f>
        <v>0.96153846153846145</v>
      </c>
      <c r="D22" s="96">
        <f t="shared" si="4"/>
        <v>0.92455621301775137</v>
      </c>
      <c r="E22" s="96">
        <f t="shared" si="4"/>
        <v>0.88899635867091487</v>
      </c>
      <c r="F22" s="96">
        <f t="shared" si="4"/>
        <v>0.85480419102972571</v>
      </c>
      <c r="G22" s="96">
        <f t="shared" si="4"/>
        <v>0.82192710675935154</v>
      </c>
      <c r="H22" s="96">
        <f t="shared" si="4"/>
        <v>0.79031452573014571</v>
      </c>
      <c r="I22" s="96">
        <f t="shared" si="4"/>
        <v>0.75991781320206331</v>
      </c>
      <c r="J22" s="96">
        <f t="shared" si="4"/>
        <v>0.73069020500198378</v>
      </c>
      <c r="K22" s="96">
        <f t="shared" si="4"/>
        <v>0.70258673557883045</v>
      </c>
      <c r="L22" s="96">
        <f t="shared" si="4"/>
        <v>0.67556416882579851</v>
      </c>
      <c r="M22" s="96">
        <f t="shared" si="4"/>
        <v>0.6495809315632679</v>
      </c>
      <c r="N22" s="96">
        <f t="shared" si="4"/>
        <v>0.62459704958006512</v>
      </c>
      <c r="O22" s="96">
        <f t="shared" si="4"/>
        <v>0.600574086134678</v>
      </c>
      <c r="P22" s="96">
        <f t="shared" si="4"/>
        <v>0.57747508282180582</v>
      </c>
      <c r="Q22" s="96">
        <f t="shared" si="4"/>
        <v>0.55526450271327477</v>
      </c>
      <c r="R22" s="96">
        <f t="shared" si="4"/>
        <v>0.53390817568584104</v>
      </c>
      <c r="S22" s="96">
        <f t="shared" si="4"/>
        <v>0.51337324585177024</v>
      </c>
      <c r="T22" s="96">
        <f t="shared" si="4"/>
        <v>0.49362812101131748</v>
      </c>
      <c r="U22" s="96">
        <f t="shared" si="4"/>
        <v>0.47464242404934376</v>
      </c>
      <c r="V22" s="96">
        <f t="shared" si="4"/>
        <v>0.45638694620129205</v>
      </c>
      <c r="W22" s="96">
        <f t="shared" si="4"/>
        <v>0.43883360211662686</v>
      </c>
      <c r="X22" s="96">
        <f t="shared" si="4"/>
        <v>0.42195538665060278</v>
      </c>
      <c r="Y22" s="96">
        <f t="shared" si="4"/>
        <v>0.40572633331788732</v>
      </c>
      <c r="Z22" s="101">
        <f t="shared" si="4"/>
        <v>0.39012147434412242</v>
      </c>
    </row>
    <row r="23" spans="1:30" s="8" customFormat="1" ht="14.25" customHeight="1" thickBot="1">
      <c r="A23" s="21" t="s">
        <v>4</v>
      </c>
      <c r="B23" s="22">
        <f t="shared" ref="B23:V23" si="5">+B21*B22</f>
        <v>0</v>
      </c>
      <c r="C23" s="22">
        <f t="shared" si="5"/>
        <v>0</v>
      </c>
      <c r="D23" s="22">
        <f t="shared" si="5"/>
        <v>0</v>
      </c>
      <c r="E23" s="22">
        <f t="shared" si="5"/>
        <v>0</v>
      </c>
      <c r="F23" s="22">
        <f t="shared" si="5"/>
        <v>0</v>
      </c>
      <c r="G23" s="22">
        <f t="shared" si="5"/>
        <v>0</v>
      </c>
      <c r="H23" s="22">
        <f t="shared" si="5"/>
        <v>0</v>
      </c>
      <c r="I23" s="22">
        <f t="shared" si="5"/>
        <v>0</v>
      </c>
      <c r="J23" s="22">
        <f t="shared" si="5"/>
        <v>0</v>
      </c>
      <c r="K23" s="22">
        <f t="shared" si="5"/>
        <v>0</v>
      </c>
      <c r="L23" s="22">
        <f t="shared" si="5"/>
        <v>0</v>
      </c>
      <c r="M23" s="22">
        <f t="shared" si="5"/>
        <v>0</v>
      </c>
      <c r="N23" s="22">
        <f t="shared" si="5"/>
        <v>0</v>
      </c>
      <c r="O23" s="22">
        <f t="shared" si="5"/>
        <v>0</v>
      </c>
      <c r="P23" s="22">
        <f t="shared" si="5"/>
        <v>0</v>
      </c>
      <c r="Q23" s="22">
        <f t="shared" si="5"/>
        <v>0</v>
      </c>
      <c r="R23" s="22">
        <f t="shared" si="5"/>
        <v>0</v>
      </c>
      <c r="S23" s="22">
        <f t="shared" si="5"/>
        <v>0</v>
      </c>
      <c r="T23" s="22">
        <f t="shared" si="5"/>
        <v>0</v>
      </c>
      <c r="U23" s="22">
        <f t="shared" si="5"/>
        <v>0</v>
      </c>
      <c r="V23" s="22">
        <f t="shared" si="5"/>
        <v>0</v>
      </c>
      <c r="W23" s="22">
        <f>IF(B13&lt;13,0,+W21*W22)</f>
        <v>0</v>
      </c>
      <c r="X23" s="22">
        <f>IF(B13&lt;25,0,+X21*X22)</f>
        <v>0</v>
      </c>
      <c r="Y23" s="22">
        <f>IF(B13&lt;37,0,+Y21*Y22)</f>
        <v>0</v>
      </c>
      <c r="Z23" s="22">
        <f>IF(B13&lt;49,0,+Z21*Z22)</f>
        <v>0</v>
      </c>
    </row>
    <row r="24" spans="1:30" s="56" customFormat="1" ht="14.25" customHeight="1" thickTop="1">
      <c r="A24" s="7"/>
      <c r="B24" s="7"/>
      <c r="C24" s="7"/>
      <c r="D24" s="7"/>
      <c r="E24" s="7"/>
      <c r="F24" s="7"/>
      <c r="G24" s="7"/>
      <c r="H24" s="7"/>
      <c r="I24" s="7"/>
      <c r="J24" s="7"/>
      <c r="K24" s="7"/>
      <c r="L24" s="7"/>
      <c r="M24" s="7"/>
      <c r="N24" s="7"/>
      <c r="O24" s="7"/>
      <c r="P24" s="7"/>
      <c r="Q24" s="7"/>
      <c r="R24" s="7"/>
      <c r="S24" s="7"/>
      <c r="T24" s="7"/>
      <c r="U24" s="7"/>
      <c r="V24" s="7"/>
      <c r="W24" s="7"/>
      <c r="X24" s="7"/>
      <c r="Y24" s="7"/>
      <c r="Z24" s="7"/>
    </row>
    <row r="25" spans="1:30" s="56" customFormat="1" ht="14.25" customHeight="1">
      <c r="A25" s="163" t="s">
        <v>43</v>
      </c>
      <c r="B25" s="164"/>
      <c r="C25" s="164"/>
      <c r="D25" s="164"/>
      <c r="E25" s="7"/>
      <c r="F25" s="7"/>
      <c r="G25" s="7"/>
      <c r="H25" s="7"/>
      <c r="I25" s="7"/>
      <c r="J25" s="7"/>
      <c r="K25" s="7"/>
      <c r="L25" s="7"/>
      <c r="M25" s="7"/>
      <c r="N25" s="7"/>
      <c r="O25" s="7"/>
      <c r="P25" s="7"/>
      <c r="Q25" s="7"/>
      <c r="R25" s="7"/>
      <c r="S25" s="7"/>
      <c r="T25" s="7"/>
      <c r="U25" s="7"/>
      <c r="V25" s="7"/>
      <c r="W25" s="7"/>
      <c r="X25" s="7"/>
      <c r="Y25" s="7"/>
      <c r="Z25" s="7"/>
    </row>
    <row r="26" spans="1:30" s="8" customFormat="1" ht="16.899999999999999" customHeight="1">
      <c r="A26" s="165"/>
      <c r="B26" s="164"/>
      <c r="C26" s="164"/>
      <c r="D26" s="164"/>
    </row>
    <row r="27" spans="1:30">
      <c r="A27" s="165"/>
      <c r="B27" s="164"/>
      <c r="C27" s="164"/>
      <c r="D27" s="164"/>
      <c r="F27" s="58"/>
    </row>
    <row r="28" spans="1:30">
      <c r="A28" s="9"/>
      <c r="B28" s="10"/>
      <c r="C28" s="10"/>
      <c r="D28" s="10"/>
      <c r="F28" s="58"/>
    </row>
    <row r="29" spans="1:30" ht="15.75" thickBot="1">
      <c r="A29" s="9"/>
      <c r="B29" s="10"/>
      <c r="C29" s="10"/>
      <c r="D29" s="10"/>
      <c r="E29" s="74"/>
      <c r="F29" s="75"/>
      <c r="G29" s="74"/>
      <c r="H29" s="74"/>
      <c r="I29" s="74"/>
      <c r="J29" s="74"/>
      <c r="K29" s="74"/>
      <c r="L29" s="74"/>
      <c r="M29" s="74"/>
      <c r="N29" s="74"/>
      <c r="O29" s="74"/>
      <c r="P29" s="74"/>
      <c r="Q29" s="74"/>
      <c r="R29" s="74"/>
    </row>
    <row r="30" spans="1:30">
      <c r="A30" s="23" t="s">
        <v>7</v>
      </c>
      <c r="B30" s="24">
        <f>B18*B22+C18*C22+D18*D22+E18*E22+F18*F22</f>
        <v>0</v>
      </c>
      <c r="C30" s="25"/>
      <c r="D30" s="26"/>
      <c r="E30" s="74"/>
      <c r="F30" s="74"/>
      <c r="G30" s="74"/>
      <c r="H30" s="74"/>
      <c r="I30" s="74"/>
      <c r="J30" s="74"/>
      <c r="K30" s="74"/>
      <c r="L30" s="74"/>
      <c r="M30" s="74"/>
      <c r="N30" s="74"/>
      <c r="O30" s="74"/>
      <c r="P30" s="74"/>
      <c r="Q30" s="74"/>
      <c r="R30" s="74"/>
    </row>
    <row r="31" spans="1:30">
      <c r="A31" s="27" t="s">
        <v>3</v>
      </c>
      <c r="B31" s="28">
        <f>SUM(B23:Z23)</f>
        <v>0</v>
      </c>
      <c r="C31" s="29" t="s">
        <v>2</v>
      </c>
      <c r="D31" s="45">
        <v>0.04</v>
      </c>
      <c r="E31" s="74"/>
      <c r="F31" s="74"/>
      <c r="G31" s="74"/>
      <c r="H31" s="76"/>
      <c r="I31" s="74"/>
      <c r="J31" s="74"/>
      <c r="K31" s="74"/>
      <c r="L31" s="74"/>
      <c r="M31" s="74"/>
      <c r="N31" s="74"/>
      <c r="O31" s="74"/>
      <c r="P31" s="74"/>
      <c r="Q31" s="74"/>
      <c r="R31" s="74"/>
    </row>
    <row r="32" spans="1:30" s="48" customFormat="1" ht="15.75" thickBot="1">
      <c r="A32" s="30" t="s">
        <v>1</v>
      </c>
      <c r="B32" s="31">
        <f>+B30-B31</f>
        <v>0</v>
      </c>
      <c r="C32" s="32"/>
      <c r="D32" s="33"/>
      <c r="E32" s="77" t="s">
        <v>97</v>
      </c>
      <c r="F32" s="78"/>
      <c r="G32" s="78"/>
      <c r="H32" s="78"/>
      <c r="I32" s="78"/>
      <c r="J32" s="78"/>
      <c r="K32" s="78"/>
      <c r="L32" s="78"/>
      <c r="M32" s="78"/>
      <c r="N32" s="78"/>
      <c r="O32" s="78"/>
      <c r="P32" s="78"/>
      <c r="Q32" s="78"/>
      <c r="R32" s="78"/>
    </row>
    <row r="33" spans="1:21">
      <c r="B33" s="58"/>
      <c r="E33" s="74"/>
      <c r="F33" s="75"/>
      <c r="G33" s="74"/>
      <c r="H33" s="74"/>
      <c r="I33" s="74"/>
      <c r="J33" s="74"/>
      <c r="K33" s="74"/>
      <c r="L33" s="74"/>
      <c r="M33" s="74"/>
      <c r="N33" s="74"/>
      <c r="O33" s="74"/>
      <c r="P33" s="74"/>
      <c r="Q33" s="74"/>
      <c r="R33" s="74"/>
    </row>
    <row r="34" spans="1:21">
      <c r="A34" s="166" t="s">
        <v>28</v>
      </c>
      <c r="B34" s="167"/>
      <c r="C34" s="167"/>
      <c r="D34" s="168"/>
      <c r="E34" s="74"/>
      <c r="F34" s="75"/>
      <c r="G34" s="74"/>
      <c r="H34" s="74"/>
      <c r="I34" s="74"/>
      <c r="J34" s="74"/>
      <c r="K34" s="74"/>
      <c r="L34" s="74"/>
      <c r="M34" s="74"/>
      <c r="N34" s="74"/>
      <c r="O34" s="74"/>
      <c r="P34" s="74"/>
      <c r="Q34" s="74"/>
      <c r="R34" s="74"/>
    </row>
    <row r="35" spans="1:21" ht="15.75">
      <c r="A35" s="145" t="s">
        <v>29</v>
      </c>
      <c r="B35" s="146"/>
      <c r="C35" s="147"/>
      <c r="D35" s="82">
        <f>SUM(B46:F46)</f>
        <v>0</v>
      </c>
      <c r="E35" s="74"/>
      <c r="F35" s="75"/>
      <c r="G35" s="74"/>
      <c r="H35" s="74"/>
      <c r="I35" s="74"/>
      <c r="J35" s="74"/>
      <c r="K35" s="74"/>
      <c r="L35" s="74"/>
      <c r="M35" s="74"/>
      <c r="N35" s="74"/>
      <c r="O35" s="74"/>
      <c r="P35" s="74"/>
      <c r="Q35" s="74"/>
      <c r="R35" s="74"/>
    </row>
    <row r="36" spans="1:21" ht="15.75">
      <c r="A36" s="145" t="s">
        <v>31</v>
      </c>
      <c r="B36" s="146"/>
      <c r="C36" s="147"/>
      <c r="D36" s="97">
        <v>0</v>
      </c>
      <c r="E36" s="74"/>
      <c r="F36" s="74"/>
      <c r="G36" s="169" t="s">
        <v>95</v>
      </c>
      <c r="H36" s="170"/>
      <c r="I36" s="170"/>
      <c r="J36" s="170"/>
      <c r="K36" s="170"/>
      <c r="L36" s="170"/>
      <c r="M36" s="170"/>
      <c r="N36" s="170"/>
      <c r="O36" s="170"/>
      <c r="P36" s="170"/>
      <c r="Q36" s="170"/>
      <c r="R36" s="170"/>
    </row>
    <row r="37" spans="1:21" ht="15.75">
      <c r="A37" s="145" t="s">
        <v>32</v>
      </c>
      <c r="B37" s="146"/>
      <c r="C37" s="147"/>
      <c r="D37" s="82">
        <f>D35*D36</f>
        <v>0</v>
      </c>
      <c r="E37" s="79" t="str">
        <f>IF(B32&lt;D37,"ACHTUNG","OKAY")</f>
        <v>OKAY</v>
      </c>
      <c r="F37" s="75"/>
      <c r="G37" s="80"/>
      <c r="H37" s="80"/>
      <c r="I37" s="80"/>
      <c r="J37" s="80"/>
      <c r="K37" s="80"/>
      <c r="L37" s="80"/>
      <c r="M37" s="80"/>
      <c r="N37" s="80"/>
      <c r="O37" s="80"/>
      <c r="P37" s="80"/>
      <c r="Q37" s="80"/>
      <c r="R37" s="80"/>
    </row>
    <row r="38" spans="1:21" ht="15.75">
      <c r="A38" s="145" t="s">
        <v>30</v>
      </c>
      <c r="B38" s="146"/>
      <c r="C38" s="147"/>
      <c r="D38" s="84">
        <v>0</v>
      </c>
      <c r="E38" s="74"/>
      <c r="F38" s="74"/>
      <c r="G38" s="148" t="s">
        <v>33</v>
      </c>
      <c r="H38" s="149"/>
      <c r="I38" s="149"/>
      <c r="J38" s="149"/>
      <c r="K38" s="149"/>
      <c r="L38" s="149"/>
      <c r="M38" s="149"/>
      <c r="N38" s="149"/>
      <c r="O38" s="149"/>
      <c r="P38" s="149"/>
      <c r="Q38" s="149"/>
      <c r="R38" s="149"/>
    </row>
    <row r="39" spans="1:21" ht="15.75">
      <c r="A39" s="145" t="s">
        <v>34</v>
      </c>
      <c r="B39" s="146"/>
      <c r="C39" s="147"/>
      <c r="D39" s="82">
        <f>D35-D37-D38</f>
        <v>0</v>
      </c>
      <c r="E39" s="74"/>
      <c r="F39" s="74"/>
      <c r="G39" s="149"/>
      <c r="H39" s="149"/>
      <c r="I39" s="149"/>
      <c r="J39" s="149"/>
      <c r="K39" s="149"/>
      <c r="L39" s="149"/>
      <c r="M39" s="149"/>
      <c r="N39" s="149"/>
      <c r="O39" s="149"/>
      <c r="P39" s="149"/>
      <c r="Q39" s="149"/>
      <c r="R39" s="149"/>
    </row>
    <row r="40" spans="1:21" s="51" customFormat="1" ht="15.75">
      <c r="A40" s="145" t="s">
        <v>35</v>
      </c>
      <c r="B40" s="146"/>
      <c r="C40" s="147"/>
      <c r="D40" s="98" t="e">
        <f>D39/D35</f>
        <v>#DIV/0!</v>
      </c>
      <c r="E40" s="53"/>
      <c r="F40" s="53"/>
      <c r="G40" s="53"/>
      <c r="H40" s="53"/>
      <c r="I40" s="53"/>
      <c r="J40" s="53"/>
      <c r="K40" s="53"/>
      <c r="L40" s="53"/>
      <c r="M40" s="53"/>
      <c r="N40" s="53"/>
      <c r="O40" s="53"/>
      <c r="P40" s="53"/>
      <c r="Q40" s="53"/>
      <c r="R40" s="53"/>
      <c r="S40" s="50"/>
      <c r="T40" s="50"/>
      <c r="U40" s="50"/>
    </row>
    <row r="41" spans="1:21" s="51" customFormat="1">
      <c r="A41" s="50"/>
      <c r="B41" s="50"/>
      <c r="C41" s="50"/>
      <c r="D41" s="50"/>
      <c r="E41" s="50"/>
      <c r="F41" s="50"/>
      <c r="S41" s="50"/>
      <c r="T41" s="50"/>
      <c r="U41" s="50"/>
    </row>
    <row r="42" spans="1:21" ht="15.75" thickBot="1">
      <c r="A42" s="11"/>
      <c r="B42" s="11"/>
      <c r="C42" s="11"/>
      <c r="D42" s="11"/>
      <c r="E42" s="11"/>
      <c r="F42" s="11"/>
    </row>
    <row r="43" spans="1:21" ht="16.149999999999999" customHeight="1" thickTop="1">
      <c r="A43" s="150" t="s">
        <v>10</v>
      </c>
      <c r="B43" s="151"/>
      <c r="C43" s="151"/>
      <c r="D43" s="151"/>
      <c r="E43" s="151"/>
      <c r="F43" s="152"/>
    </row>
    <row r="44" spans="1:21">
      <c r="A44" s="81" t="s">
        <v>52</v>
      </c>
      <c r="B44" s="81">
        <v>1</v>
      </c>
      <c r="C44" s="81">
        <v>2</v>
      </c>
      <c r="D44" s="81">
        <v>3</v>
      </c>
      <c r="E44" s="81">
        <v>4</v>
      </c>
      <c r="F44" s="81">
        <v>5</v>
      </c>
      <c r="S44" s="48"/>
    </row>
    <row r="45" spans="1:21" ht="16.899999999999999" customHeight="1">
      <c r="A45" s="81" t="s">
        <v>20</v>
      </c>
      <c r="B45" s="59">
        <f>B46+B47</f>
        <v>0</v>
      </c>
      <c r="C45" s="59">
        <f>IF(B13&lt;13,0,C46+C47)</f>
        <v>0</v>
      </c>
      <c r="D45" s="59">
        <f>IF(B13&lt;25,0,D46+D47)</f>
        <v>0</v>
      </c>
      <c r="E45" s="59">
        <f>IF(B13&lt;37,0,E46+E47)</f>
        <v>0</v>
      </c>
      <c r="F45" s="59">
        <f>IF(B13&lt;49,0,F46+F47)</f>
        <v>0</v>
      </c>
    </row>
    <row r="46" spans="1:21">
      <c r="A46" s="83" t="s">
        <v>8</v>
      </c>
      <c r="B46" s="91"/>
      <c r="C46" s="91"/>
      <c r="D46" s="91"/>
      <c r="E46" s="91"/>
      <c r="F46" s="91"/>
      <c r="G46" s="92" t="s">
        <v>96</v>
      </c>
      <c r="H46" s="92"/>
      <c r="I46" s="92"/>
      <c r="J46" s="92"/>
      <c r="K46" s="92"/>
      <c r="L46" s="92"/>
      <c r="M46" s="92"/>
      <c r="N46" s="92"/>
      <c r="O46" s="92"/>
      <c r="P46" s="92"/>
      <c r="Q46" s="92"/>
      <c r="R46" s="92"/>
    </row>
    <row r="47" spans="1:21" ht="15" customHeight="1">
      <c r="A47" s="83" t="s">
        <v>0</v>
      </c>
      <c r="B47" s="59">
        <f>SUM(B48:B52)</f>
        <v>0</v>
      </c>
      <c r="C47" s="59">
        <f>IF(B13&lt;13,0,SUM(C48:C52))</f>
        <v>0</v>
      </c>
      <c r="D47" s="59">
        <f>IF(B13&lt;25,0,SUM(D48:D52))</f>
        <v>0</v>
      </c>
      <c r="E47" s="59">
        <f>IF(B13&lt;37,0,SUM(E48:E52))</f>
        <v>0</v>
      </c>
      <c r="F47" s="59">
        <f>IF(B13&lt;49,0,SUM(F48:F52))</f>
        <v>0</v>
      </c>
      <c r="G47" s="93"/>
      <c r="H47" s="93"/>
      <c r="I47" s="93"/>
      <c r="J47" s="93"/>
      <c r="K47" s="93"/>
      <c r="L47" s="93"/>
      <c r="M47" s="93"/>
      <c r="N47" s="93"/>
      <c r="O47" s="93"/>
      <c r="P47" s="93"/>
      <c r="Q47" s="93"/>
      <c r="R47" s="93"/>
    </row>
    <row r="48" spans="1:21" ht="15.75" customHeight="1">
      <c r="A48" s="85" t="s">
        <v>19</v>
      </c>
      <c r="B48" s="63"/>
      <c r="C48" s="63"/>
      <c r="D48" s="63"/>
      <c r="E48" s="63"/>
      <c r="F48" s="63"/>
      <c r="G48" s="153" t="s">
        <v>69</v>
      </c>
      <c r="H48" s="154"/>
      <c r="I48" s="154"/>
      <c r="J48" s="154"/>
      <c r="K48" s="144"/>
      <c r="L48" s="144"/>
      <c r="M48" s="144"/>
      <c r="N48" s="144"/>
      <c r="O48" s="144"/>
      <c r="P48" s="144"/>
      <c r="Q48" s="144"/>
      <c r="R48" s="144"/>
    </row>
    <row r="49" spans="1:30">
      <c r="A49" s="85" t="s">
        <v>99</v>
      </c>
      <c r="B49" s="63"/>
      <c r="C49" s="63"/>
      <c r="D49" s="63"/>
      <c r="E49" s="63"/>
      <c r="F49" s="63"/>
      <c r="G49" s="154"/>
      <c r="H49" s="154"/>
      <c r="I49" s="154"/>
      <c r="J49" s="154"/>
      <c r="K49" s="144"/>
      <c r="L49" s="144"/>
      <c r="M49" s="144"/>
      <c r="N49" s="144"/>
      <c r="O49" s="144"/>
      <c r="P49" s="144"/>
      <c r="Q49" s="144"/>
      <c r="R49" s="144"/>
    </row>
    <row r="50" spans="1:30">
      <c r="A50" s="44" t="s">
        <v>11</v>
      </c>
      <c r="B50" s="65"/>
      <c r="C50" s="65"/>
      <c r="D50" s="65"/>
      <c r="E50" s="65"/>
      <c r="F50" s="65"/>
      <c r="G50" s="154"/>
      <c r="H50" s="154"/>
      <c r="I50" s="154"/>
      <c r="J50" s="154"/>
      <c r="K50" s="144"/>
      <c r="L50" s="144"/>
      <c r="M50" s="144"/>
      <c r="N50" s="144"/>
      <c r="O50" s="144"/>
      <c r="P50" s="144"/>
      <c r="Q50" s="144"/>
      <c r="R50" s="144"/>
    </row>
    <row r="51" spans="1:30">
      <c r="A51" s="44"/>
      <c r="B51" s="65"/>
      <c r="C51" s="65"/>
      <c r="D51" s="65"/>
      <c r="E51" s="65"/>
      <c r="F51" s="65"/>
      <c r="G51" s="154"/>
      <c r="H51" s="154"/>
      <c r="I51" s="154"/>
      <c r="J51" s="154"/>
      <c r="K51" s="144"/>
      <c r="L51" s="144"/>
      <c r="M51" s="144"/>
      <c r="N51" s="144"/>
      <c r="O51" s="144"/>
      <c r="P51" s="144"/>
      <c r="Q51" s="144"/>
      <c r="R51" s="144"/>
    </row>
    <row r="52" spans="1:30" ht="15.75" thickBot="1">
      <c r="A52" s="88"/>
      <c r="B52" s="60"/>
      <c r="C52" s="60"/>
      <c r="D52" s="60"/>
      <c r="E52" s="60"/>
      <c r="F52" s="60"/>
      <c r="G52" s="154"/>
      <c r="H52" s="154"/>
      <c r="I52" s="154"/>
      <c r="J52" s="154"/>
      <c r="K52" s="144"/>
      <c r="L52" s="144"/>
      <c r="M52" s="144"/>
      <c r="N52" s="144"/>
      <c r="O52" s="144"/>
      <c r="P52" s="144"/>
      <c r="Q52" s="144"/>
      <c r="R52" s="144"/>
    </row>
    <row r="53" spans="1:30" ht="15.75" thickTop="1">
      <c r="A53" s="50"/>
      <c r="B53" s="50"/>
      <c r="C53" s="50"/>
      <c r="D53" s="50"/>
      <c r="E53" s="50"/>
      <c r="F53" s="50"/>
      <c r="G53" s="61"/>
      <c r="H53" s="61"/>
      <c r="I53" s="61"/>
      <c r="J53" s="61"/>
      <c r="K53" s="46"/>
      <c r="L53" s="46"/>
      <c r="M53" s="46"/>
      <c r="N53" s="46"/>
      <c r="O53" s="46"/>
      <c r="P53" s="46"/>
      <c r="Q53" s="46"/>
      <c r="R53" s="46"/>
      <c r="S53" s="51"/>
    </row>
    <row r="54" spans="1:30">
      <c r="K54" s="50"/>
      <c r="L54" s="50"/>
      <c r="M54" s="50"/>
      <c r="N54" s="46"/>
      <c r="O54" s="46"/>
      <c r="P54" s="46"/>
      <c r="Q54" s="46"/>
      <c r="R54" s="46"/>
      <c r="S54" s="51"/>
    </row>
    <row r="55" spans="1:30" ht="15.6" customHeight="1">
      <c r="A55" s="89" t="s">
        <v>92</v>
      </c>
      <c r="B55" s="90"/>
      <c r="C55" s="90"/>
      <c r="D55" s="90"/>
      <c r="E55" s="90"/>
      <c r="F55" s="90"/>
      <c r="G55" s="90"/>
      <c r="H55" s="90"/>
      <c r="I55" s="90"/>
      <c r="J55" s="90"/>
      <c r="K55" s="118"/>
      <c r="L55" s="118"/>
      <c r="M55" s="50"/>
      <c r="N55" s="46"/>
      <c r="O55" s="46"/>
      <c r="P55" s="46"/>
      <c r="Q55" s="46"/>
      <c r="R55" s="46"/>
      <c r="S55" s="51"/>
    </row>
    <row r="56" spans="1:30">
      <c r="A56" s="139" t="s">
        <v>24</v>
      </c>
      <c r="B56" s="140"/>
      <c r="C56" s="140"/>
      <c r="D56" s="140"/>
      <c r="E56" s="140"/>
      <c r="F56" s="140"/>
      <c r="G56" s="140"/>
      <c r="H56" s="140"/>
      <c r="I56" s="140"/>
      <c r="J56" s="140"/>
      <c r="K56" s="140"/>
      <c r="L56" s="140"/>
      <c r="M56" s="140"/>
      <c r="N56" s="140"/>
      <c r="O56" s="140"/>
      <c r="P56" s="140"/>
      <c r="Q56" s="140"/>
      <c r="R56" s="140"/>
      <c r="S56" s="140"/>
      <c r="T56" s="140"/>
      <c r="U56" s="140"/>
      <c r="V56" s="140"/>
      <c r="W56" s="140"/>
      <c r="X56" s="140"/>
      <c r="Y56" s="140"/>
      <c r="Z56" s="141"/>
    </row>
    <row r="57" spans="1:30" ht="17.25">
      <c r="A57" s="37" t="s">
        <v>42</v>
      </c>
      <c r="B57" s="54">
        <v>1</v>
      </c>
      <c r="C57" s="54">
        <v>2</v>
      </c>
      <c r="D57" s="54">
        <v>3</v>
      </c>
      <c r="E57" s="54">
        <v>4</v>
      </c>
      <c r="F57" s="54">
        <v>5</v>
      </c>
      <c r="G57" s="62">
        <v>6</v>
      </c>
      <c r="H57" s="54">
        <v>7</v>
      </c>
      <c r="I57" s="54">
        <v>8</v>
      </c>
      <c r="J57" s="54">
        <v>9</v>
      </c>
      <c r="K57" s="54">
        <v>10</v>
      </c>
      <c r="L57" s="54">
        <v>11</v>
      </c>
      <c r="M57" s="54">
        <v>12</v>
      </c>
      <c r="N57" s="54">
        <v>13</v>
      </c>
      <c r="O57" s="54">
        <v>14</v>
      </c>
      <c r="P57" s="54">
        <v>15</v>
      </c>
      <c r="Q57" s="54">
        <v>16</v>
      </c>
      <c r="R57" s="54">
        <v>17</v>
      </c>
      <c r="S57" s="54">
        <v>18</v>
      </c>
      <c r="T57" s="54">
        <v>19</v>
      </c>
      <c r="U57" s="54">
        <v>20</v>
      </c>
      <c r="V57" s="54">
        <v>21</v>
      </c>
      <c r="W57" s="54">
        <v>22</v>
      </c>
      <c r="X57" s="54">
        <v>23</v>
      </c>
      <c r="Y57" s="54">
        <v>24</v>
      </c>
      <c r="Z57" s="55">
        <v>25</v>
      </c>
    </row>
    <row r="58" spans="1:30" ht="15.75" customHeight="1">
      <c r="A58" s="85" t="s">
        <v>13</v>
      </c>
      <c r="B58" s="86"/>
      <c r="C58" s="86"/>
      <c r="D58" s="86"/>
      <c r="E58" s="86"/>
      <c r="F58" s="86"/>
      <c r="G58" s="86"/>
      <c r="H58" s="86"/>
      <c r="I58" s="86"/>
      <c r="J58" s="86"/>
      <c r="K58" s="86"/>
      <c r="L58" s="86"/>
      <c r="M58" s="86"/>
      <c r="N58" s="86"/>
      <c r="O58" s="86"/>
      <c r="P58" s="86"/>
      <c r="Q58" s="86"/>
      <c r="R58" s="86"/>
      <c r="S58" s="86"/>
      <c r="T58" s="86"/>
      <c r="U58" s="86"/>
      <c r="V58" s="86"/>
      <c r="W58" s="86"/>
      <c r="X58" s="86"/>
      <c r="Y58" s="86"/>
      <c r="Z58" s="86"/>
      <c r="AA58" s="142" t="s">
        <v>70</v>
      </c>
      <c r="AB58" s="143"/>
      <c r="AC58" s="143"/>
      <c r="AD58" s="143"/>
    </row>
    <row r="59" spans="1:30" ht="15.75">
      <c r="A59" s="85" t="s">
        <v>15</v>
      </c>
      <c r="B59" s="86"/>
      <c r="C59" s="86"/>
      <c r="D59" s="86"/>
      <c r="E59" s="86"/>
      <c r="F59" s="86"/>
      <c r="G59" s="86"/>
      <c r="H59" s="86"/>
      <c r="I59" s="86"/>
      <c r="J59" s="86"/>
      <c r="K59" s="86"/>
      <c r="L59" s="86"/>
      <c r="M59" s="86"/>
      <c r="N59" s="86"/>
      <c r="O59" s="86"/>
      <c r="P59" s="86"/>
      <c r="Q59" s="86"/>
      <c r="R59" s="86"/>
      <c r="S59" s="86"/>
      <c r="T59" s="86"/>
      <c r="U59" s="86"/>
      <c r="V59" s="86"/>
      <c r="W59" s="86"/>
      <c r="X59" s="86"/>
      <c r="Y59" s="86"/>
      <c r="Z59" s="86"/>
      <c r="AA59" s="144"/>
      <c r="AB59" s="143"/>
      <c r="AC59" s="143"/>
      <c r="AD59" s="143"/>
    </row>
    <row r="60" spans="1:30" ht="15.75">
      <c r="A60" s="44" t="s">
        <v>16</v>
      </c>
      <c r="B60" s="87"/>
      <c r="C60" s="87"/>
      <c r="D60" s="87"/>
      <c r="E60" s="87"/>
      <c r="F60" s="87"/>
      <c r="G60" s="87"/>
      <c r="H60" s="87"/>
      <c r="I60" s="87"/>
      <c r="J60" s="87"/>
      <c r="K60" s="87"/>
      <c r="L60" s="87"/>
      <c r="M60" s="87"/>
      <c r="N60" s="87"/>
      <c r="O60" s="87"/>
      <c r="P60" s="87"/>
      <c r="Q60" s="87"/>
      <c r="R60" s="87"/>
      <c r="S60" s="87"/>
      <c r="T60" s="87"/>
      <c r="U60" s="87"/>
      <c r="V60" s="87"/>
      <c r="W60" s="87"/>
      <c r="X60" s="87"/>
      <c r="Y60" s="87"/>
      <c r="Z60" s="87"/>
      <c r="AA60" s="144"/>
      <c r="AB60" s="143"/>
      <c r="AC60" s="143"/>
      <c r="AD60" s="143"/>
    </row>
    <row r="61" spans="1:30" ht="15.75">
      <c r="A61" s="44" t="s">
        <v>14</v>
      </c>
      <c r="B61" s="87"/>
      <c r="C61" s="87"/>
      <c r="D61" s="87"/>
      <c r="E61" s="87"/>
      <c r="F61" s="87"/>
      <c r="G61" s="87"/>
      <c r="H61" s="87"/>
      <c r="I61" s="87"/>
      <c r="J61" s="87"/>
      <c r="K61" s="87"/>
      <c r="L61" s="87"/>
      <c r="M61" s="87"/>
      <c r="N61" s="87"/>
      <c r="O61" s="87"/>
      <c r="P61" s="87"/>
      <c r="Q61" s="87"/>
      <c r="R61" s="87"/>
      <c r="S61" s="87"/>
      <c r="T61" s="87"/>
      <c r="U61" s="87"/>
      <c r="V61" s="87"/>
      <c r="W61" s="87"/>
      <c r="X61" s="87"/>
      <c r="Y61" s="87"/>
      <c r="Z61" s="87"/>
      <c r="AA61" s="144"/>
      <c r="AB61" s="143"/>
      <c r="AC61" s="143"/>
      <c r="AD61" s="143"/>
    </row>
    <row r="62" spans="1:30" ht="15.75">
      <c r="A62" s="44" t="s">
        <v>39</v>
      </c>
      <c r="B62" s="87"/>
      <c r="C62" s="87"/>
      <c r="D62" s="87"/>
      <c r="E62" s="87"/>
      <c r="F62" s="87"/>
      <c r="G62" s="87"/>
      <c r="H62" s="87"/>
      <c r="I62" s="87"/>
      <c r="J62" s="87"/>
      <c r="K62" s="87"/>
      <c r="L62" s="87"/>
      <c r="M62" s="87"/>
      <c r="N62" s="87"/>
      <c r="O62" s="87"/>
      <c r="P62" s="87"/>
      <c r="Q62" s="87"/>
      <c r="R62" s="87"/>
      <c r="S62" s="87"/>
      <c r="T62" s="87"/>
      <c r="U62" s="87"/>
      <c r="V62" s="87"/>
      <c r="W62" s="87"/>
      <c r="X62" s="87"/>
      <c r="Y62" s="87"/>
      <c r="Z62" s="87"/>
      <c r="AA62" s="144"/>
      <c r="AB62" s="143"/>
      <c r="AC62" s="143"/>
      <c r="AD62" s="143"/>
    </row>
    <row r="63" spans="1:30">
      <c r="A63" s="12"/>
      <c r="B63" s="65"/>
      <c r="C63" s="65"/>
      <c r="D63" s="65"/>
      <c r="E63" s="65"/>
      <c r="F63" s="65"/>
      <c r="G63" s="64"/>
      <c r="H63" s="65"/>
      <c r="I63" s="65"/>
      <c r="J63" s="65"/>
      <c r="K63" s="65"/>
      <c r="L63" s="65"/>
      <c r="M63" s="65"/>
      <c r="N63" s="65"/>
      <c r="O63" s="65"/>
      <c r="P63" s="65"/>
      <c r="Q63" s="65"/>
      <c r="R63" s="65"/>
      <c r="S63" s="65"/>
      <c r="T63" s="65"/>
      <c r="U63" s="65"/>
      <c r="V63" s="65"/>
      <c r="W63" s="65"/>
      <c r="X63" s="65"/>
      <c r="Y63" s="65"/>
      <c r="Z63" s="66"/>
      <c r="AA63" s="144"/>
      <c r="AB63" s="143"/>
      <c r="AC63" s="143"/>
      <c r="AD63" s="143"/>
    </row>
    <row r="64" spans="1:30">
      <c r="A64" s="12"/>
      <c r="B64" s="65"/>
      <c r="C64" s="65"/>
      <c r="D64" s="65"/>
      <c r="E64" s="65"/>
      <c r="F64" s="65"/>
      <c r="G64" s="64"/>
      <c r="H64" s="65"/>
      <c r="I64" s="65"/>
      <c r="J64" s="65"/>
      <c r="K64" s="65"/>
      <c r="L64" s="65"/>
      <c r="M64" s="65"/>
      <c r="N64" s="65"/>
      <c r="O64" s="65"/>
      <c r="P64" s="65"/>
      <c r="Q64" s="65"/>
      <c r="R64" s="65"/>
      <c r="S64" s="65"/>
      <c r="T64" s="65"/>
      <c r="U64" s="65"/>
      <c r="V64" s="65"/>
      <c r="W64" s="65"/>
      <c r="X64" s="65"/>
      <c r="Y64" s="65"/>
      <c r="Z64" s="66"/>
      <c r="AA64" s="144"/>
      <c r="AB64" s="143"/>
      <c r="AC64" s="143"/>
      <c r="AD64" s="143"/>
    </row>
    <row r="65" spans="1:30">
      <c r="A65" s="12"/>
      <c r="B65" s="65"/>
      <c r="C65" s="65"/>
      <c r="D65" s="65"/>
      <c r="E65" s="65"/>
      <c r="F65" s="65"/>
      <c r="G65" s="64"/>
      <c r="H65" s="65"/>
      <c r="I65" s="65"/>
      <c r="J65" s="65"/>
      <c r="K65" s="65"/>
      <c r="L65" s="65"/>
      <c r="M65" s="65"/>
      <c r="N65" s="65"/>
      <c r="O65" s="65"/>
      <c r="P65" s="65"/>
      <c r="Q65" s="65"/>
      <c r="R65" s="65"/>
      <c r="S65" s="65"/>
      <c r="T65" s="65"/>
      <c r="U65" s="65"/>
      <c r="V65" s="65"/>
      <c r="W65" s="65"/>
      <c r="X65" s="65"/>
      <c r="Y65" s="65"/>
      <c r="Z65" s="66"/>
      <c r="AA65" s="144"/>
      <c r="AB65" s="143"/>
      <c r="AC65" s="143"/>
      <c r="AD65" s="143"/>
    </row>
    <row r="66" spans="1:30">
      <c r="A66" s="12"/>
      <c r="B66" s="65"/>
      <c r="C66" s="65"/>
      <c r="D66" s="65"/>
      <c r="E66" s="65"/>
      <c r="F66" s="65"/>
      <c r="G66" s="64"/>
      <c r="H66" s="65"/>
      <c r="I66" s="65"/>
      <c r="J66" s="65"/>
      <c r="K66" s="65"/>
      <c r="L66" s="65"/>
      <c r="M66" s="65"/>
      <c r="N66" s="65"/>
      <c r="O66" s="65"/>
      <c r="P66" s="65"/>
      <c r="Q66" s="65"/>
      <c r="R66" s="65"/>
      <c r="S66" s="65"/>
      <c r="T66" s="65"/>
      <c r="U66" s="65"/>
      <c r="V66" s="65"/>
      <c r="W66" s="65"/>
      <c r="X66" s="65"/>
      <c r="Y66" s="65"/>
      <c r="Z66" s="66"/>
      <c r="AA66" s="144"/>
      <c r="AB66" s="143"/>
      <c r="AC66" s="143"/>
      <c r="AD66" s="143"/>
    </row>
    <row r="67" spans="1:30">
      <c r="A67" s="12"/>
      <c r="B67" s="65"/>
      <c r="C67" s="65"/>
      <c r="D67" s="65"/>
      <c r="E67" s="65"/>
      <c r="F67" s="65"/>
      <c r="G67" s="64"/>
      <c r="H67" s="65"/>
      <c r="I67" s="65"/>
      <c r="J67" s="65"/>
      <c r="K67" s="65"/>
      <c r="L67" s="65"/>
      <c r="M67" s="65"/>
      <c r="N67" s="65"/>
      <c r="O67" s="65"/>
      <c r="P67" s="65"/>
      <c r="Q67" s="65"/>
      <c r="R67" s="65"/>
      <c r="S67" s="65"/>
      <c r="T67" s="65"/>
      <c r="U67" s="65"/>
      <c r="V67" s="65"/>
      <c r="W67" s="65"/>
      <c r="X67" s="65"/>
      <c r="Y67" s="65"/>
      <c r="Z67" s="66"/>
      <c r="AA67" s="144"/>
      <c r="AB67" s="143"/>
      <c r="AC67" s="143"/>
      <c r="AD67" s="143"/>
    </row>
    <row r="68" spans="1:30">
      <c r="A68" s="12"/>
      <c r="B68" s="65"/>
      <c r="C68" s="65"/>
      <c r="D68" s="65"/>
      <c r="E68" s="65"/>
      <c r="F68" s="65"/>
      <c r="G68" s="64"/>
      <c r="H68" s="65"/>
      <c r="I68" s="65"/>
      <c r="J68" s="65"/>
      <c r="K68" s="65"/>
      <c r="L68" s="65"/>
      <c r="M68" s="65"/>
      <c r="N68" s="65"/>
      <c r="O68" s="65"/>
      <c r="P68" s="65"/>
      <c r="Q68" s="65"/>
      <c r="R68" s="65"/>
      <c r="S68" s="65"/>
      <c r="T68" s="65"/>
      <c r="U68" s="65"/>
      <c r="V68" s="65"/>
      <c r="W68" s="65"/>
      <c r="X68" s="65"/>
      <c r="Y68" s="65"/>
      <c r="Z68" s="66"/>
      <c r="AA68" s="144"/>
      <c r="AB68" s="143"/>
      <c r="AC68" s="143"/>
      <c r="AD68" s="143"/>
    </row>
    <row r="69" spans="1:30">
      <c r="A69" s="12"/>
      <c r="B69" s="65"/>
      <c r="C69" s="65"/>
      <c r="D69" s="65"/>
      <c r="E69" s="65"/>
      <c r="F69" s="65"/>
      <c r="G69" s="64"/>
      <c r="H69" s="65"/>
      <c r="I69" s="65"/>
      <c r="J69" s="65"/>
      <c r="K69" s="65"/>
      <c r="L69" s="65"/>
      <c r="M69" s="65"/>
      <c r="N69" s="65"/>
      <c r="O69" s="65"/>
      <c r="P69" s="65"/>
      <c r="Q69" s="65"/>
      <c r="R69" s="65"/>
      <c r="S69" s="65"/>
      <c r="T69" s="65"/>
      <c r="U69" s="65"/>
      <c r="V69" s="65"/>
      <c r="W69" s="65"/>
      <c r="X69" s="65"/>
      <c r="Y69" s="65"/>
      <c r="Z69" s="66"/>
      <c r="AA69" s="144"/>
      <c r="AB69" s="143"/>
      <c r="AC69" s="143"/>
      <c r="AD69" s="143"/>
    </row>
    <row r="70" spans="1:30">
      <c r="A70" s="12"/>
      <c r="B70" s="65"/>
      <c r="C70" s="65"/>
      <c r="D70" s="65"/>
      <c r="E70" s="65"/>
      <c r="F70" s="65"/>
      <c r="G70" s="64"/>
      <c r="H70" s="65"/>
      <c r="I70" s="65"/>
      <c r="J70" s="65"/>
      <c r="K70" s="65"/>
      <c r="L70" s="65"/>
      <c r="M70" s="65"/>
      <c r="N70" s="65"/>
      <c r="O70" s="65"/>
      <c r="P70" s="65"/>
      <c r="Q70" s="65"/>
      <c r="R70" s="65"/>
      <c r="S70" s="65"/>
      <c r="T70" s="65"/>
      <c r="U70" s="65"/>
      <c r="V70" s="65"/>
      <c r="W70" s="65"/>
      <c r="X70" s="65"/>
      <c r="Y70" s="65"/>
      <c r="Z70" s="66"/>
      <c r="AA70" s="144"/>
      <c r="AB70" s="143"/>
      <c r="AC70" s="143"/>
      <c r="AD70" s="143"/>
    </row>
    <row r="71" spans="1:30" ht="16.5" customHeight="1">
      <c r="A71" s="12"/>
      <c r="B71" s="65"/>
      <c r="C71" s="65"/>
      <c r="D71" s="65"/>
      <c r="E71" s="65"/>
      <c r="F71" s="65"/>
      <c r="G71" s="64"/>
      <c r="H71" s="65"/>
      <c r="I71" s="65"/>
      <c r="J71" s="65"/>
      <c r="K71" s="65"/>
      <c r="L71" s="65"/>
      <c r="M71" s="65"/>
      <c r="N71" s="65"/>
      <c r="O71" s="65"/>
      <c r="P71" s="65"/>
      <c r="Q71" s="65"/>
      <c r="R71" s="65"/>
      <c r="S71" s="65"/>
      <c r="T71" s="65"/>
      <c r="U71" s="65"/>
      <c r="V71" s="65"/>
      <c r="W71" s="65"/>
      <c r="X71" s="65"/>
      <c r="Y71" s="65"/>
      <c r="Z71" s="66"/>
      <c r="AA71" s="144"/>
      <c r="AB71" s="143"/>
      <c r="AC71" s="143"/>
      <c r="AD71" s="143"/>
    </row>
    <row r="72" spans="1:30" ht="16.5" customHeight="1">
      <c r="A72" s="12"/>
      <c r="B72" s="65"/>
      <c r="C72" s="65"/>
      <c r="D72" s="65"/>
      <c r="E72" s="65"/>
      <c r="F72" s="65"/>
      <c r="G72" s="64"/>
      <c r="H72" s="65"/>
      <c r="I72" s="65"/>
      <c r="J72" s="65"/>
      <c r="K72" s="65"/>
      <c r="L72" s="65"/>
      <c r="M72" s="65"/>
      <c r="N72" s="65"/>
      <c r="O72" s="65"/>
      <c r="P72" s="65"/>
      <c r="Q72" s="65"/>
      <c r="R72" s="65"/>
      <c r="S72" s="65"/>
      <c r="T72" s="65"/>
      <c r="U72" s="65"/>
      <c r="V72" s="65"/>
      <c r="W72" s="65"/>
      <c r="X72" s="65"/>
      <c r="Y72" s="65"/>
      <c r="Z72" s="66"/>
      <c r="AA72" s="144"/>
      <c r="AB72" s="143"/>
      <c r="AC72" s="143"/>
      <c r="AD72" s="143"/>
    </row>
    <row r="73" spans="1:30" ht="16.5" customHeight="1">
      <c r="A73" s="12"/>
      <c r="B73" s="65"/>
      <c r="C73" s="65"/>
      <c r="D73" s="65"/>
      <c r="E73" s="65"/>
      <c r="F73" s="65"/>
      <c r="G73" s="64"/>
      <c r="H73" s="65"/>
      <c r="I73" s="65"/>
      <c r="J73" s="65"/>
      <c r="K73" s="65"/>
      <c r="L73" s="65"/>
      <c r="M73" s="65"/>
      <c r="N73" s="65"/>
      <c r="O73" s="65"/>
      <c r="P73" s="65"/>
      <c r="Q73" s="65"/>
      <c r="R73" s="65"/>
      <c r="S73" s="65"/>
      <c r="T73" s="65"/>
      <c r="U73" s="65"/>
      <c r="V73" s="65"/>
      <c r="W73" s="65"/>
      <c r="X73" s="65"/>
      <c r="Y73" s="65"/>
      <c r="Z73" s="66"/>
      <c r="AA73" s="144"/>
      <c r="AB73" s="143"/>
      <c r="AC73" s="143"/>
      <c r="AD73" s="143"/>
    </row>
    <row r="74" spans="1:30" ht="16.5" customHeight="1">
      <c r="A74" s="12"/>
      <c r="B74" s="65"/>
      <c r="C74" s="65"/>
      <c r="D74" s="65"/>
      <c r="E74" s="65"/>
      <c r="F74" s="65"/>
      <c r="G74" s="64"/>
      <c r="H74" s="65"/>
      <c r="I74" s="65"/>
      <c r="J74" s="65"/>
      <c r="K74" s="65"/>
      <c r="L74" s="65"/>
      <c r="M74" s="65"/>
      <c r="N74" s="65"/>
      <c r="O74" s="65"/>
      <c r="P74" s="65"/>
      <c r="Q74" s="65"/>
      <c r="R74" s="65"/>
      <c r="S74" s="65"/>
      <c r="T74" s="65"/>
      <c r="U74" s="65"/>
      <c r="V74" s="65"/>
      <c r="W74" s="65"/>
      <c r="X74" s="65"/>
      <c r="Y74" s="65"/>
      <c r="Z74" s="66"/>
      <c r="AA74" s="144"/>
      <c r="AB74" s="143"/>
      <c r="AC74" s="143"/>
      <c r="AD74" s="143"/>
    </row>
    <row r="75" spans="1:30" ht="16.5" customHeight="1">
      <c r="A75" s="12"/>
      <c r="B75" s="65"/>
      <c r="C75" s="65"/>
      <c r="D75" s="65"/>
      <c r="E75" s="65"/>
      <c r="F75" s="65"/>
      <c r="G75" s="64"/>
      <c r="H75" s="65"/>
      <c r="I75" s="65"/>
      <c r="J75" s="65"/>
      <c r="K75" s="65"/>
      <c r="L75" s="65"/>
      <c r="M75" s="65"/>
      <c r="N75" s="65"/>
      <c r="O75" s="65"/>
      <c r="P75" s="65"/>
      <c r="Q75" s="65"/>
      <c r="R75" s="65"/>
      <c r="S75" s="65"/>
      <c r="T75" s="65"/>
      <c r="U75" s="65"/>
      <c r="V75" s="65"/>
      <c r="W75" s="65"/>
      <c r="X75" s="65"/>
      <c r="Y75" s="65"/>
      <c r="Z75" s="66"/>
      <c r="AA75" s="144"/>
      <c r="AB75" s="143"/>
      <c r="AC75" s="143"/>
      <c r="AD75" s="143"/>
    </row>
    <row r="76" spans="1:30">
      <c r="A76" s="12"/>
      <c r="B76" s="65"/>
      <c r="C76" s="65"/>
      <c r="D76" s="65"/>
      <c r="E76" s="65"/>
      <c r="F76" s="65"/>
      <c r="G76" s="64"/>
      <c r="H76" s="65"/>
      <c r="I76" s="65"/>
      <c r="J76" s="65"/>
      <c r="K76" s="65"/>
      <c r="L76" s="65"/>
      <c r="M76" s="65"/>
      <c r="N76" s="65"/>
      <c r="O76" s="65"/>
      <c r="P76" s="65"/>
      <c r="Q76" s="65"/>
      <c r="R76" s="65"/>
      <c r="S76" s="65"/>
      <c r="T76" s="65"/>
      <c r="U76" s="65"/>
      <c r="V76" s="65"/>
      <c r="W76" s="65"/>
      <c r="X76" s="65"/>
      <c r="Y76" s="65"/>
      <c r="Z76" s="66"/>
      <c r="AA76" s="144"/>
      <c r="AB76" s="143"/>
      <c r="AC76" s="143"/>
      <c r="AD76" s="143"/>
    </row>
    <row r="77" spans="1:30" ht="15.75" thickBot="1">
      <c r="A77" s="38" t="s">
        <v>26</v>
      </c>
      <c r="B77" s="40">
        <f>SUM(B58:B76)</f>
        <v>0</v>
      </c>
      <c r="C77" s="40">
        <f t="shared" ref="C77:V77" si="6">SUM(C58:C76)</f>
        <v>0</v>
      </c>
      <c r="D77" s="40">
        <f t="shared" si="6"/>
        <v>0</v>
      </c>
      <c r="E77" s="40">
        <f t="shared" si="6"/>
        <v>0</v>
      </c>
      <c r="F77" s="40">
        <f t="shared" si="6"/>
        <v>0</v>
      </c>
      <c r="G77" s="41">
        <f t="shared" si="6"/>
        <v>0</v>
      </c>
      <c r="H77" s="40">
        <f t="shared" si="6"/>
        <v>0</v>
      </c>
      <c r="I77" s="40">
        <f t="shared" si="6"/>
        <v>0</v>
      </c>
      <c r="J77" s="40">
        <f t="shared" si="6"/>
        <v>0</v>
      </c>
      <c r="K77" s="40">
        <f t="shared" si="6"/>
        <v>0</v>
      </c>
      <c r="L77" s="40">
        <f t="shared" si="6"/>
        <v>0</v>
      </c>
      <c r="M77" s="40">
        <f t="shared" si="6"/>
        <v>0</v>
      </c>
      <c r="N77" s="40">
        <f t="shared" si="6"/>
        <v>0</v>
      </c>
      <c r="O77" s="40">
        <f t="shared" si="6"/>
        <v>0</v>
      </c>
      <c r="P77" s="40">
        <f t="shared" si="6"/>
        <v>0</v>
      </c>
      <c r="Q77" s="40">
        <f t="shared" si="6"/>
        <v>0</v>
      </c>
      <c r="R77" s="40">
        <f t="shared" si="6"/>
        <v>0</v>
      </c>
      <c r="S77" s="40">
        <f t="shared" si="6"/>
        <v>0</v>
      </c>
      <c r="T77" s="40">
        <f t="shared" si="6"/>
        <v>0</v>
      </c>
      <c r="U77" s="40">
        <f t="shared" si="6"/>
        <v>0</v>
      </c>
      <c r="V77" s="40">
        <f t="shared" si="6"/>
        <v>0</v>
      </c>
      <c r="W77" s="40">
        <f>IF(B13&lt;13,0,SUM(W58:W76))</f>
        <v>0</v>
      </c>
      <c r="X77" s="40">
        <f>IF(B13&lt;25,0,SUM(X58:X76))</f>
        <v>0</v>
      </c>
      <c r="Y77" s="40">
        <f>IF(B13&lt;37,0,SUM(Y58:Y76))</f>
        <v>0</v>
      </c>
      <c r="Z77" s="42">
        <f>IF(B13&lt;49,0,SUM(Z58:Z76))</f>
        <v>0</v>
      </c>
      <c r="AA77" s="144"/>
      <c r="AB77" s="143"/>
      <c r="AC77" s="143"/>
      <c r="AD77" s="143"/>
    </row>
    <row r="78" spans="1:30"/>
    <row r="79" spans="1:30">
      <c r="A79" s="139" t="s">
        <v>25</v>
      </c>
      <c r="B79" s="140"/>
      <c r="C79" s="140"/>
      <c r="D79" s="140"/>
      <c r="E79" s="140"/>
      <c r="F79" s="140"/>
      <c r="G79" s="140"/>
      <c r="H79" s="140"/>
      <c r="I79" s="140"/>
      <c r="J79" s="140"/>
      <c r="K79" s="140"/>
      <c r="L79" s="140"/>
      <c r="M79" s="140"/>
      <c r="N79" s="140"/>
      <c r="O79" s="140"/>
      <c r="P79" s="140"/>
      <c r="Q79" s="140"/>
      <c r="R79" s="140"/>
      <c r="S79" s="140"/>
      <c r="T79" s="140"/>
      <c r="U79" s="140"/>
      <c r="V79" s="140"/>
      <c r="W79" s="140"/>
      <c r="X79" s="140"/>
      <c r="Y79" s="140"/>
      <c r="Z79" s="141"/>
    </row>
    <row r="80" spans="1:30" ht="17.25">
      <c r="A80" s="39" t="s">
        <v>42</v>
      </c>
      <c r="B80" s="54">
        <v>1</v>
      </c>
      <c r="C80" s="54">
        <v>2</v>
      </c>
      <c r="D80" s="54">
        <v>3</v>
      </c>
      <c r="E80" s="54">
        <v>4</v>
      </c>
      <c r="F80" s="54">
        <v>5</v>
      </c>
      <c r="G80" s="62">
        <v>6</v>
      </c>
      <c r="H80" s="54">
        <v>7</v>
      </c>
      <c r="I80" s="54">
        <v>8</v>
      </c>
      <c r="J80" s="54">
        <v>9</v>
      </c>
      <c r="K80" s="54">
        <v>10</v>
      </c>
      <c r="L80" s="54">
        <v>11</v>
      </c>
      <c r="M80" s="54">
        <v>12</v>
      </c>
      <c r="N80" s="54">
        <v>13</v>
      </c>
      <c r="O80" s="54">
        <v>14</v>
      </c>
      <c r="P80" s="54">
        <v>15</v>
      </c>
      <c r="Q80" s="54">
        <v>16</v>
      </c>
      <c r="R80" s="54">
        <v>17</v>
      </c>
      <c r="S80" s="54">
        <v>18</v>
      </c>
      <c r="T80" s="54">
        <v>19</v>
      </c>
      <c r="U80" s="54">
        <v>20</v>
      </c>
      <c r="V80" s="54">
        <v>21</v>
      </c>
      <c r="W80" s="54">
        <v>22</v>
      </c>
      <c r="X80" s="54">
        <v>23</v>
      </c>
      <c r="Y80" s="54">
        <v>24</v>
      </c>
      <c r="Z80" s="55">
        <v>25</v>
      </c>
    </row>
    <row r="81" spans="1:30" ht="15.75" customHeight="1">
      <c r="A81" s="85" t="s">
        <v>18</v>
      </c>
      <c r="B81" s="86"/>
      <c r="C81" s="86"/>
      <c r="D81" s="86"/>
      <c r="E81" s="86"/>
      <c r="F81" s="86"/>
      <c r="G81" s="86"/>
      <c r="H81" s="86"/>
      <c r="I81" s="86"/>
      <c r="J81" s="86"/>
      <c r="K81" s="86"/>
      <c r="L81" s="86"/>
      <c r="M81" s="86"/>
      <c r="N81" s="86"/>
      <c r="O81" s="86"/>
      <c r="P81" s="86"/>
      <c r="Q81" s="86"/>
      <c r="R81" s="86"/>
      <c r="S81" s="86"/>
      <c r="T81" s="86"/>
      <c r="U81" s="86"/>
      <c r="V81" s="86"/>
      <c r="W81" s="86"/>
      <c r="X81" s="86"/>
      <c r="Y81" s="86"/>
      <c r="Z81" s="86"/>
      <c r="AA81" s="142" t="s">
        <v>71</v>
      </c>
      <c r="AB81" s="142"/>
      <c r="AC81" s="142"/>
      <c r="AD81" s="142"/>
    </row>
    <row r="82" spans="1:30" ht="15.75">
      <c r="A82" s="85" t="s">
        <v>17</v>
      </c>
      <c r="B82" s="86"/>
      <c r="C82" s="86"/>
      <c r="D82" s="86"/>
      <c r="E82" s="86"/>
      <c r="F82" s="86"/>
      <c r="G82" s="86"/>
      <c r="H82" s="86"/>
      <c r="I82" s="86"/>
      <c r="J82" s="86"/>
      <c r="K82" s="86"/>
      <c r="L82" s="86"/>
      <c r="M82" s="86"/>
      <c r="N82" s="86"/>
      <c r="O82" s="86"/>
      <c r="P82" s="86"/>
      <c r="Q82" s="86"/>
      <c r="R82" s="86"/>
      <c r="S82" s="86"/>
      <c r="T82" s="86"/>
      <c r="U82" s="86"/>
      <c r="V82" s="86"/>
      <c r="W82" s="86"/>
      <c r="X82" s="86"/>
      <c r="Y82" s="86"/>
      <c r="Z82" s="86"/>
      <c r="AA82" s="142"/>
      <c r="AB82" s="142"/>
      <c r="AC82" s="142"/>
      <c r="AD82" s="142"/>
    </row>
    <row r="83" spans="1:30">
      <c r="A83" s="12"/>
      <c r="B83" s="65"/>
      <c r="C83" s="65"/>
      <c r="D83" s="65"/>
      <c r="E83" s="65"/>
      <c r="F83" s="65"/>
      <c r="G83" s="64"/>
      <c r="H83" s="65"/>
      <c r="I83" s="65"/>
      <c r="J83" s="65"/>
      <c r="K83" s="65"/>
      <c r="L83" s="65"/>
      <c r="M83" s="65"/>
      <c r="N83" s="65"/>
      <c r="O83" s="65"/>
      <c r="P83" s="65"/>
      <c r="Q83" s="65"/>
      <c r="R83" s="65"/>
      <c r="S83" s="65"/>
      <c r="T83" s="65"/>
      <c r="U83" s="65"/>
      <c r="V83" s="65"/>
      <c r="W83" s="65"/>
      <c r="X83" s="65"/>
      <c r="Y83" s="65"/>
      <c r="Z83" s="66"/>
      <c r="AA83" s="142"/>
      <c r="AB83" s="142"/>
      <c r="AC83" s="142"/>
      <c r="AD83" s="142"/>
    </row>
    <row r="84" spans="1:30">
      <c r="A84" s="12"/>
      <c r="B84" s="65"/>
      <c r="C84" s="65"/>
      <c r="D84" s="65"/>
      <c r="E84" s="65"/>
      <c r="F84" s="65"/>
      <c r="G84" s="64"/>
      <c r="H84" s="65"/>
      <c r="I84" s="65"/>
      <c r="J84" s="65"/>
      <c r="K84" s="65"/>
      <c r="L84" s="65"/>
      <c r="M84" s="65"/>
      <c r="N84" s="65"/>
      <c r="O84" s="65"/>
      <c r="P84" s="65"/>
      <c r="Q84" s="65"/>
      <c r="R84" s="65"/>
      <c r="S84" s="65"/>
      <c r="T84" s="65"/>
      <c r="U84" s="65"/>
      <c r="V84" s="65"/>
      <c r="W84" s="65"/>
      <c r="X84" s="65"/>
      <c r="Y84" s="65"/>
      <c r="Z84" s="66"/>
      <c r="AA84" s="142"/>
      <c r="AB84" s="142"/>
      <c r="AC84" s="142"/>
      <c r="AD84" s="142"/>
    </row>
    <row r="85" spans="1:30">
      <c r="A85" s="12"/>
      <c r="B85" s="65"/>
      <c r="C85" s="65"/>
      <c r="D85" s="65"/>
      <c r="E85" s="65"/>
      <c r="F85" s="65"/>
      <c r="G85" s="64"/>
      <c r="H85" s="65"/>
      <c r="I85" s="65"/>
      <c r="J85" s="65"/>
      <c r="K85" s="65"/>
      <c r="L85" s="65"/>
      <c r="M85" s="65"/>
      <c r="N85" s="65"/>
      <c r="O85" s="65"/>
      <c r="P85" s="65"/>
      <c r="Q85" s="65"/>
      <c r="R85" s="65"/>
      <c r="S85" s="65"/>
      <c r="T85" s="65"/>
      <c r="U85" s="65"/>
      <c r="V85" s="65"/>
      <c r="W85" s="65"/>
      <c r="X85" s="65"/>
      <c r="Y85" s="65"/>
      <c r="Z85" s="66"/>
      <c r="AA85" s="142"/>
      <c r="AB85" s="142"/>
      <c r="AC85" s="142"/>
      <c r="AD85" s="142"/>
    </row>
    <row r="86" spans="1:30">
      <c r="A86" s="12"/>
      <c r="B86" s="65"/>
      <c r="C86" s="65"/>
      <c r="D86" s="65"/>
      <c r="E86" s="65"/>
      <c r="F86" s="65"/>
      <c r="G86" s="64"/>
      <c r="H86" s="65"/>
      <c r="I86" s="65"/>
      <c r="J86" s="65"/>
      <c r="K86" s="65"/>
      <c r="L86" s="65"/>
      <c r="M86" s="65"/>
      <c r="N86" s="65"/>
      <c r="O86" s="65"/>
      <c r="P86" s="65"/>
      <c r="Q86" s="65"/>
      <c r="R86" s="65"/>
      <c r="S86" s="65"/>
      <c r="T86" s="65"/>
      <c r="U86" s="65"/>
      <c r="V86" s="65"/>
      <c r="W86" s="65"/>
      <c r="X86" s="65"/>
      <c r="Y86" s="65"/>
      <c r="Z86" s="66"/>
      <c r="AA86" s="142"/>
      <c r="AB86" s="142"/>
      <c r="AC86" s="142"/>
      <c r="AD86" s="142"/>
    </row>
    <row r="87" spans="1:30">
      <c r="A87" s="12"/>
      <c r="B87" s="65"/>
      <c r="C87" s="65"/>
      <c r="D87" s="65"/>
      <c r="E87" s="65"/>
      <c r="F87" s="65"/>
      <c r="G87" s="64"/>
      <c r="H87" s="65"/>
      <c r="I87" s="65"/>
      <c r="J87" s="65"/>
      <c r="K87" s="65"/>
      <c r="L87" s="65"/>
      <c r="M87" s="65"/>
      <c r="N87" s="65"/>
      <c r="O87" s="65"/>
      <c r="P87" s="65"/>
      <c r="Q87" s="65"/>
      <c r="R87" s="65"/>
      <c r="S87" s="65"/>
      <c r="T87" s="65"/>
      <c r="U87" s="65"/>
      <c r="V87" s="65"/>
      <c r="W87" s="65"/>
      <c r="X87" s="65"/>
      <c r="Y87" s="65"/>
      <c r="Z87" s="66"/>
      <c r="AA87" s="142"/>
      <c r="AB87" s="142"/>
      <c r="AC87" s="142"/>
      <c r="AD87" s="142"/>
    </row>
    <row r="88" spans="1:30">
      <c r="A88" s="12"/>
      <c r="B88" s="65"/>
      <c r="C88" s="65"/>
      <c r="D88" s="65"/>
      <c r="E88" s="65"/>
      <c r="F88" s="65"/>
      <c r="G88" s="64"/>
      <c r="H88" s="65"/>
      <c r="I88" s="65"/>
      <c r="J88" s="65"/>
      <c r="K88" s="65"/>
      <c r="L88" s="65"/>
      <c r="M88" s="65"/>
      <c r="N88" s="65"/>
      <c r="O88" s="65"/>
      <c r="P88" s="65"/>
      <c r="Q88" s="65"/>
      <c r="R88" s="65"/>
      <c r="S88" s="65"/>
      <c r="T88" s="65"/>
      <c r="U88" s="65"/>
      <c r="V88" s="65"/>
      <c r="W88" s="65"/>
      <c r="X88" s="65"/>
      <c r="Y88" s="65"/>
      <c r="Z88" s="66"/>
      <c r="AA88" s="142"/>
      <c r="AB88" s="142"/>
      <c r="AC88" s="142"/>
      <c r="AD88" s="142"/>
    </row>
    <row r="89" spans="1:30">
      <c r="A89" s="12"/>
      <c r="B89" s="65"/>
      <c r="C89" s="65"/>
      <c r="D89" s="65"/>
      <c r="E89" s="65"/>
      <c r="F89" s="65"/>
      <c r="G89" s="64"/>
      <c r="H89" s="65"/>
      <c r="I89" s="65"/>
      <c r="J89" s="65"/>
      <c r="K89" s="65"/>
      <c r="L89" s="65"/>
      <c r="M89" s="65"/>
      <c r="N89" s="65"/>
      <c r="O89" s="65"/>
      <c r="P89" s="65"/>
      <c r="Q89" s="65"/>
      <c r="R89" s="65"/>
      <c r="S89" s="65"/>
      <c r="T89" s="65"/>
      <c r="U89" s="65"/>
      <c r="V89" s="65"/>
      <c r="W89" s="65"/>
      <c r="X89" s="65"/>
      <c r="Y89" s="65"/>
      <c r="Z89" s="66"/>
      <c r="AA89" s="142"/>
      <c r="AB89" s="142"/>
      <c r="AC89" s="142"/>
      <c r="AD89" s="142"/>
    </row>
    <row r="90" spans="1:30">
      <c r="A90" s="12"/>
      <c r="B90" s="65"/>
      <c r="C90" s="65"/>
      <c r="D90" s="65"/>
      <c r="E90" s="65"/>
      <c r="F90" s="65"/>
      <c r="G90" s="64"/>
      <c r="H90" s="65"/>
      <c r="I90" s="65"/>
      <c r="J90" s="65"/>
      <c r="K90" s="65"/>
      <c r="L90" s="65"/>
      <c r="M90" s="65"/>
      <c r="N90" s="65"/>
      <c r="O90" s="65"/>
      <c r="P90" s="65"/>
      <c r="Q90" s="65"/>
      <c r="R90" s="65"/>
      <c r="S90" s="65"/>
      <c r="T90" s="65"/>
      <c r="U90" s="65"/>
      <c r="V90" s="65"/>
      <c r="W90" s="65"/>
      <c r="X90" s="65"/>
      <c r="Y90" s="65"/>
      <c r="Z90" s="66"/>
      <c r="AA90" s="142"/>
      <c r="AB90" s="142"/>
      <c r="AC90" s="142"/>
      <c r="AD90" s="142"/>
    </row>
    <row r="91" spans="1:30">
      <c r="A91" s="12"/>
      <c r="B91" s="65"/>
      <c r="C91" s="65"/>
      <c r="D91" s="65"/>
      <c r="E91" s="65"/>
      <c r="F91" s="65"/>
      <c r="G91" s="64"/>
      <c r="H91" s="65"/>
      <c r="I91" s="65"/>
      <c r="J91" s="65"/>
      <c r="K91" s="65"/>
      <c r="L91" s="65"/>
      <c r="M91" s="65"/>
      <c r="N91" s="65"/>
      <c r="O91" s="65"/>
      <c r="P91" s="65"/>
      <c r="Q91" s="65"/>
      <c r="R91" s="65"/>
      <c r="S91" s="65"/>
      <c r="T91" s="65"/>
      <c r="U91" s="65"/>
      <c r="V91" s="65"/>
      <c r="W91" s="65"/>
      <c r="X91" s="65"/>
      <c r="Y91" s="65"/>
      <c r="Z91" s="66"/>
      <c r="AA91" s="142"/>
      <c r="AB91" s="142"/>
      <c r="AC91" s="142"/>
      <c r="AD91" s="142"/>
    </row>
    <row r="92" spans="1:30">
      <c r="A92" s="12"/>
      <c r="B92" s="65"/>
      <c r="C92" s="65"/>
      <c r="D92" s="65"/>
      <c r="E92" s="65"/>
      <c r="F92" s="65"/>
      <c r="G92" s="64"/>
      <c r="H92" s="65"/>
      <c r="I92" s="65"/>
      <c r="J92" s="65"/>
      <c r="K92" s="65"/>
      <c r="L92" s="65"/>
      <c r="M92" s="65"/>
      <c r="N92" s="65"/>
      <c r="O92" s="65"/>
      <c r="P92" s="65"/>
      <c r="Q92" s="65"/>
      <c r="R92" s="65"/>
      <c r="S92" s="65"/>
      <c r="T92" s="65"/>
      <c r="U92" s="65"/>
      <c r="V92" s="65"/>
      <c r="W92" s="65"/>
      <c r="X92" s="65"/>
      <c r="Y92" s="65"/>
      <c r="Z92" s="66"/>
      <c r="AA92" s="142"/>
      <c r="AB92" s="142"/>
      <c r="AC92" s="142"/>
      <c r="AD92" s="142"/>
    </row>
    <row r="93" spans="1:30">
      <c r="A93" s="12"/>
      <c r="B93" s="65"/>
      <c r="C93" s="65"/>
      <c r="D93" s="65"/>
      <c r="E93" s="65"/>
      <c r="F93" s="65"/>
      <c r="G93" s="64"/>
      <c r="H93" s="65"/>
      <c r="I93" s="65"/>
      <c r="J93" s="65"/>
      <c r="K93" s="65"/>
      <c r="L93" s="65"/>
      <c r="M93" s="65"/>
      <c r="N93" s="65"/>
      <c r="O93" s="65"/>
      <c r="P93" s="65"/>
      <c r="Q93" s="65"/>
      <c r="R93" s="65"/>
      <c r="S93" s="65"/>
      <c r="T93" s="65"/>
      <c r="U93" s="65"/>
      <c r="V93" s="65"/>
      <c r="W93" s="65"/>
      <c r="X93" s="65"/>
      <c r="Y93" s="65"/>
      <c r="Z93" s="66"/>
      <c r="AA93" s="142"/>
      <c r="AB93" s="142"/>
      <c r="AC93" s="142"/>
      <c r="AD93" s="142"/>
    </row>
    <row r="94" spans="1:30">
      <c r="A94" s="12"/>
      <c r="B94" s="65"/>
      <c r="C94" s="65"/>
      <c r="D94" s="65"/>
      <c r="E94" s="65"/>
      <c r="F94" s="65"/>
      <c r="G94" s="64"/>
      <c r="H94" s="65"/>
      <c r="I94" s="65"/>
      <c r="J94" s="65"/>
      <c r="K94" s="65"/>
      <c r="L94" s="65"/>
      <c r="M94" s="65"/>
      <c r="N94" s="65"/>
      <c r="O94" s="65"/>
      <c r="P94" s="65"/>
      <c r="Q94" s="65"/>
      <c r="R94" s="65"/>
      <c r="S94" s="65"/>
      <c r="T94" s="65"/>
      <c r="U94" s="65"/>
      <c r="V94" s="65"/>
      <c r="W94" s="65"/>
      <c r="X94" s="65"/>
      <c r="Y94" s="65"/>
      <c r="Z94" s="66"/>
      <c r="AA94" s="142"/>
      <c r="AB94" s="142"/>
      <c r="AC94" s="142"/>
      <c r="AD94" s="142"/>
    </row>
    <row r="95" spans="1:30" ht="15.75" thickBot="1">
      <c r="A95" s="38" t="s">
        <v>27</v>
      </c>
      <c r="B95" s="40">
        <f t="shared" ref="B95:V95" si="7">SUM(B81:B94)</f>
        <v>0</v>
      </c>
      <c r="C95" s="40">
        <f t="shared" si="7"/>
        <v>0</v>
      </c>
      <c r="D95" s="40">
        <f t="shared" si="7"/>
        <v>0</v>
      </c>
      <c r="E95" s="40">
        <f t="shared" si="7"/>
        <v>0</v>
      </c>
      <c r="F95" s="40">
        <f t="shared" si="7"/>
        <v>0</v>
      </c>
      <c r="G95" s="41">
        <f t="shared" si="7"/>
        <v>0</v>
      </c>
      <c r="H95" s="40">
        <f t="shared" si="7"/>
        <v>0</v>
      </c>
      <c r="I95" s="40">
        <f t="shared" si="7"/>
        <v>0</v>
      </c>
      <c r="J95" s="40">
        <f t="shared" si="7"/>
        <v>0</v>
      </c>
      <c r="K95" s="40">
        <f t="shared" si="7"/>
        <v>0</v>
      </c>
      <c r="L95" s="40">
        <f t="shared" si="7"/>
        <v>0</v>
      </c>
      <c r="M95" s="40">
        <f t="shared" si="7"/>
        <v>0</v>
      </c>
      <c r="N95" s="40">
        <f t="shared" si="7"/>
        <v>0</v>
      </c>
      <c r="O95" s="40">
        <f t="shared" si="7"/>
        <v>0</v>
      </c>
      <c r="P95" s="40">
        <f t="shared" si="7"/>
        <v>0</v>
      </c>
      <c r="Q95" s="40">
        <f t="shared" si="7"/>
        <v>0</v>
      </c>
      <c r="R95" s="40">
        <f t="shared" si="7"/>
        <v>0</v>
      </c>
      <c r="S95" s="40">
        <f t="shared" si="7"/>
        <v>0</v>
      </c>
      <c r="T95" s="40">
        <f t="shared" si="7"/>
        <v>0</v>
      </c>
      <c r="U95" s="40">
        <f t="shared" si="7"/>
        <v>0</v>
      </c>
      <c r="V95" s="40">
        <f t="shared" si="7"/>
        <v>0</v>
      </c>
      <c r="W95" s="40">
        <f>IF(B13&lt;13,0,SUM(W81:W94))</f>
        <v>0</v>
      </c>
      <c r="X95" s="40">
        <f>IF(B13&lt;25,0,SUM(X81:X94))</f>
        <v>0</v>
      </c>
      <c r="Y95" s="40">
        <f>IF(B13&lt;37,0,SUM(Y81:Y94))</f>
        <v>0</v>
      </c>
      <c r="Z95" s="42">
        <f>IF(B13&lt;49,0,SUM(Z81:Z94))</f>
        <v>0</v>
      </c>
      <c r="AA95" s="142"/>
      <c r="AB95" s="142"/>
      <c r="AC95" s="142"/>
      <c r="AD95" s="142"/>
    </row>
    <row r="96" spans="1:30"/>
    <row r="97" spans="1:1">
      <c r="A97" s="13" t="s">
        <v>40</v>
      </c>
    </row>
    <row r="98" spans="1:1"/>
    <row r="99" spans="1:1"/>
    <row r="100" spans="1:1"/>
    <row r="101" spans="1:1">
      <c r="A101" s="13" t="s">
        <v>41</v>
      </c>
    </row>
    <row r="102" spans="1:1">
      <c r="A102" s="20" t="s">
        <v>67</v>
      </c>
    </row>
    <row r="103" spans="1:1">
      <c r="A103" s="3" t="s">
        <v>48</v>
      </c>
    </row>
    <row r="104" spans="1:1">
      <c r="A104" s="3" t="s">
        <v>49</v>
      </c>
    </row>
    <row r="105" spans="1:1"/>
    <row r="106" spans="1:1"/>
    <row r="107" spans="1:1">
      <c r="A107" s="13" t="s">
        <v>23</v>
      </c>
    </row>
    <row r="108" spans="1:1">
      <c r="A108" s="20" t="s">
        <v>67</v>
      </c>
    </row>
    <row r="109" spans="1:1">
      <c r="A109" s="67" t="s">
        <v>45</v>
      </c>
    </row>
    <row r="110" spans="1:1">
      <c r="A110" s="3" t="s">
        <v>47</v>
      </c>
    </row>
    <row r="111" spans="1:1">
      <c r="A111" s="3" t="s">
        <v>50</v>
      </c>
    </row>
    <row r="112" spans="1:1">
      <c r="A112" s="3" t="s">
        <v>46</v>
      </c>
    </row>
    <row r="113" spans="1:1">
      <c r="A113" s="67" t="s">
        <v>17</v>
      </c>
    </row>
    <row r="114" spans="1:1">
      <c r="A114" s="3" t="s">
        <v>51</v>
      </c>
    </row>
    <row r="115" spans="1:1"/>
  </sheetData>
  <sheetProtection algorithmName="SHA-512" hashValue="9PkGTiZmqgYEV6En63c5NYxvNE0S/zJqOMyLMZ6tpoqdtsize+aTgH9SIe4VPDE3YqS6SeXMXtFLZ6dt0BUu0Q==" saltValue="83GXIdlKJ7L6FXCPfh6nKw==" spinCount="100000" sheet="1" objects="1" scenarios="1"/>
  <mergeCells count="22">
    <mergeCell ref="A37:C37"/>
    <mergeCell ref="A4:Q8"/>
    <mergeCell ref="B10:D10"/>
    <mergeCell ref="B11:D11"/>
    <mergeCell ref="B12:D12"/>
    <mergeCell ref="B13:D13"/>
    <mergeCell ref="A16:Z16"/>
    <mergeCell ref="A25:D27"/>
    <mergeCell ref="A34:D34"/>
    <mergeCell ref="A35:C35"/>
    <mergeCell ref="A36:C36"/>
    <mergeCell ref="G36:R36"/>
    <mergeCell ref="G48:R52"/>
    <mergeCell ref="A56:Z56"/>
    <mergeCell ref="AA58:AD77"/>
    <mergeCell ref="A79:Z79"/>
    <mergeCell ref="AA81:AD95"/>
    <mergeCell ref="A38:C38"/>
    <mergeCell ref="G38:R39"/>
    <mergeCell ref="A39:C39"/>
    <mergeCell ref="A40:C40"/>
    <mergeCell ref="A43:F43"/>
  </mergeCells>
  <conditionalFormatting sqref="Z18:Z22">
    <cfRule type="expression" dxfId="85" priority="21">
      <formula>$B$13&lt;49</formula>
    </cfRule>
  </conditionalFormatting>
  <conditionalFormatting sqref="Y18:Z22">
    <cfRule type="expression" dxfId="84" priority="22">
      <formula>$B$13&lt;37</formula>
    </cfRule>
  </conditionalFormatting>
  <conditionalFormatting sqref="X18:Z22">
    <cfRule type="expression" dxfId="83" priority="23">
      <formula>$B$13&lt;25</formula>
    </cfRule>
  </conditionalFormatting>
  <conditionalFormatting sqref="W18:Z22">
    <cfRule type="expression" dxfId="82" priority="24">
      <formula>$B$13&lt;13</formula>
    </cfRule>
  </conditionalFormatting>
  <conditionalFormatting sqref="B17 B57 B80">
    <cfRule type="expression" dxfId="81" priority="42">
      <formula>$B$13&gt;0</formula>
    </cfRule>
  </conditionalFormatting>
  <conditionalFormatting sqref="C17 C57 C80">
    <cfRule type="expression" dxfId="80" priority="41">
      <formula>$B$13&gt;12</formula>
    </cfRule>
  </conditionalFormatting>
  <conditionalFormatting sqref="D17 D57 D80">
    <cfRule type="expression" dxfId="79" priority="40">
      <formula>$B$13&gt;24</formula>
    </cfRule>
  </conditionalFormatting>
  <conditionalFormatting sqref="E17 E57 E80">
    <cfRule type="expression" dxfId="78" priority="39">
      <formula>$B$13&gt;36</formula>
    </cfRule>
  </conditionalFormatting>
  <conditionalFormatting sqref="F17 F57 F80">
    <cfRule type="expression" dxfId="77" priority="38">
      <formula>$B$13&gt;48</formula>
    </cfRule>
  </conditionalFormatting>
  <conditionalFormatting sqref="Y17:Z17 Y57:Z76 Y80:Z94 Y23:Z23">
    <cfRule type="expression" dxfId="76" priority="35">
      <formula>$B$13&lt;37</formula>
    </cfRule>
  </conditionalFormatting>
  <conditionalFormatting sqref="X17:Z17 X57:Z76 X80:Z94 X23:Z23">
    <cfRule type="expression" dxfId="75" priority="36">
      <formula>$B$13&lt;25</formula>
    </cfRule>
  </conditionalFormatting>
  <conditionalFormatting sqref="W17:Z17 W57:Z76 W80:Z94 W23:Z23">
    <cfRule type="expression" dxfId="74" priority="37">
      <formula>$B$13&lt;13</formula>
    </cfRule>
  </conditionalFormatting>
  <conditionalFormatting sqref="Z17 Z57:Z76 Z80:Z94 Z23">
    <cfRule type="expression" dxfId="73" priority="34">
      <formula>$B$13&lt;49</formula>
    </cfRule>
  </conditionalFormatting>
  <conditionalFormatting sqref="F44:F46 F48:F52">
    <cfRule type="expression" dxfId="72" priority="25">
      <formula>$B$13&lt;48</formula>
    </cfRule>
  </conditionalFormatting>
  <conditionalFormatting sqref="B44">
    <cfRule type="expression" dxfId="71" priority="33">
      <formula>$B$13&gt;0</formula>
    </cfRule>
  </conditionalFormatting>
  <conditionalFormatting sqref="C44">
    <cfRule type="expression" dxfId="70" priority="32">
      <formula>$B$13&gt;12</formula>
    </cfRule>
  </conditionalFormatting>
  <conditionalFormatting sqref="D44">
    <cfRule type="expression" dxfId="69" priority="31">
      <formula>$B$13&gt;24</formula>
    </cfRule>
  </conditionalFormatting>
  <conditionalFormatting sqref="E44">
    <cfRule type="expression" dxfId="68" priority="30">
      <formula>$B$13&gt;36</formula>
    </cfRule>
  </conditionalFormatting>
  <conditionalFormatting sqref="F44">
    <cfRule type="expression" dxfId="67" priority="29">
      <formula>$B$13&gt;48</formula>
    </cfRule>
  </conditionalFormatting>
  <conditionalFormatting sqref="E44:F46 E48:F52">
    <cfRule type="expression" dxfId="66" priority="26">
      <formula>$B$13&lt;37</formula>
    </cfRule>
  </conditionalFormatting>
  <conditionalFormatting sqref="D44:F46 D48:F52">
    <cfRule type="expression" dxfId="65" priority="27">
      <formula>$B$13&lt;25</formula>
    </cfRule>
  </conditionalFormatting>
  <conditionalFormatting sqref="C44:F46 C48:F52">
    <cfRule type="expression" dxfId="64" priority="28">
      <formula>$B$13&lt;13</formula>
    </cfRule>
  </conditionalFormatting>
  <conditionalFormatting sqref="C18:F18">
    <cfRule type="expression" dxfId="63" priority="20">
      <formula>$B$13&lt;13</formula>
    </cfRule>
  </conditionalFormatting>
  <conditionalFormatting sqref="D18:F18">
    <cfRule type="expression" dxfId="62" priority="19">
      <formula>AND($B$13&gt;12,$B$13&lt;=24)</formula>
    </cfRule>
  </conditionalFormatting>
  <conditionalFormatting sqref="E18:F18">
    <cfRule type="expression" dxfId="61" priority="18">
      <formula>AND($B$13&gt;24,$B$13&lt;=36)</formula>
    </cfRule>
  </conditionalFormatting>
  <conditionalFormatting sqref="F18">
    <cfRule type="expression" dxfId="60" priority="17">
      <formula>AND($B$13&gt;36,$B$13&lt;=48)</formula>
    </cfRule>
  </conditionalFormatting>
  <conditionalFormatting sqref="Y77:Z77">
    <cfRule type="expression" dxfId="59" priority="14">
      <formula>$B$13&lt;37</formula>
    </cfRule>
  </conditionalFormatting>
  <conditionalFormatting sqref="X77:Z77">
    <cfRule type="expression" dxfId="58" priority="15">
      <formula>$B$13&lt;25</formula>
    </cfRule>
  </conditionalFormatting>
  <conditionalFormatting sqref="W77:Z77">
    <cfRule type="expression" dxfId="57" priority="16">
      <formula>$B$13&lt;13</formula>
    </cfRule>
  </conditionalFormatting>
  <conditionalFormatting sqref="Z77">
    <cfRule type="expression" dxfId="56" priority="13">
      <formula>$B$13&lt;49</formula>
    </cfRule>
  </conditionalFormatting>
  <conditionalFormatting sqref="Y95:Z95">
    <cfRule type="expression" dxfId="55" priority="10">
      <formula>$B$13&lt;37</formula>
    </cfRule>
  </conditionalFormatting>
  <conditionalFormatting sqref="X95:Z95">
    <cfRule type="expression" dxfId="54" priority="11">
      <formula>$B$13&lt;25</formula>
    </cfRule>
  </conditionalFormatting>
  <conditionalFormatting sqref="W95:Z95">
    <cfRule type="expression" dxfId="53" priority="12">
      <formula>$B$13&lt;13</formula>
    </cfRule>
  </conditionalFormatting>
  <conditionalFormatting sqref="Z95">
    <cfRule type="expression" dxfId="52" priority="9">
      <formula>$B$13&lt;49</formula>
    </cfRule>
  </conditionalFormatting>
  <conditionalFormatting sqref="F47">
    <cfRule type="expression" dxfId="51" priority="1">
      <formula>$B$13&lt;48</formula>
    </cfRule>
  </conditionalFormatting>
  <conditionalFormatting sqref="E47:F47">
    <cfRule type="expression" dxfId="50" priority="2">
      <formula>$B$13&lt;37</formula>
    </cfRule>
  </conditionalFormatting>
  <conditionalFormatting sqref="D47:F47">
    <cfRule type="expression" dxfId="49" priority="3">
      <formula>$B$13&lt;25</formula>
    </cfRule>
  </conditionalFormatting>
  <conditionalFormatting sqref="C47:F47">
    <cfRule type="expression" dxfId="48" priority="4">
      <formula>$B$13&lt;13</formula>
    </cfRule>
  </conditionalFormatting>
  <pageMargins left="0.7" right="0.7" top="0.78740157499999996" bottom="0.78740157499999996"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UL115"/>
  <sheetViews>
    <sheetView zoomScale="85" zoomScaleNormal="85" workbookViewId="0">
      <selection activeCell="B47" sqref="B47"/>
    </sheetView>
  </sheetViews>
  <sheetFormatPr baseColWidth="10" defaultColWidth="0" defaultRowHeight="15" zeroHeight="1"/>
  <cols>
    <col min="1" max="1" width="51.5703125" style="3" customWidth="1"/>
    <col min="2" max="2" width="13.28515625" style="3" customWidth="1"/>
    <col min="3" max="3" width="13" style="3" customWidth="1"/>
    <col min="4" max="4" width="14" style="3" customWidth="1"/>
    <col min="5" max="6" width="10.28515625" style="3" customWidth="1"/>
    <col min="7" max="7" width="10.28515625" style="3" bestFit="1" customWidth="1"/>
    <col min="8" max="8" width="10.42578125" style="3" customWidth="1"/>
    <col min="9" max="22" width="10.28515625" style="3" bestFit="1" customWidth="1"/>
    <col min="23" max="23" width="14.140625" style="3" bestFit="1" customWidth="1"/>
    <col min="24" max="24" width="10.28515625" style="3" customWidth="1"/>
    <col min="25" max="25" width="13.140625" style="3" bestFit="1" customWidth="1"/>
    <col min="26" max="26" width="10.28515625" style="3" customWidth="1"/>
    <col min="27" max="29" width="10" style="3" customWidth="1"/>
    <col min="30" max="30" width="12.28515625" style="3" customWidth="1"/>
    <col min="31" max="31" width="10" style="3" customWidth="1"/>
    <col min="32" max="226" width="10" style="3" hidden="1"/>
    <col min="227" max="227" width="38.5703125" style="3" hidden="1"/>
    <col min="228" max="232" width="10.28515625" style="3" hidden="1"/>
    <col min="233" max="233" width="10" style="3" hidden="1"/>
    <col min="234" max="234" width="10.42578125" style="3" hidden="1"/>
    <col min="235" max="482" width="10" style="3" hidden="1"/>
    <col min="483" max="483" width="38.5703125" style="3" hidden="1"/>
    <col min="484" max="488" width="10.28515625" style="3" hidden="1"/>
    <col min="489" max="489" width="10" style="3" hidden="1"/>
    <col min="490" max="490" width="10.42578125" style="3" hidden="1"/>
    <col min="491" max="738" width="10" style="3" hidden="1"/>
    <col min="739" max="739" width="38.5703125" style="3" hidden="1"/>
    <col min="740" max="744" width="10.28515625" style="3" hidden="1"/>
    <col min="745" max="745" width="10" style="3" hidden="1"/>
    <col min="746" max="746" width="10.42578125" style="3" hidden="1"/>
    <col min="747" max="994" width="10" style="3" hidden="1"/>
    <col min="995" max="995" width="38.5703125" style="3" hidden="1"/>
    <col min="996" max="1000" width="10.28515625" style="3" hidden="1"/>
    <col min="1001" max="1001" width="10" style="3" hidden="1"/>
    <col min="1002" max="1002" width="10.42578125" style="3" hidden="1"/>
    <col min="1003" max="1250" width="10" style="3" hidden="1"/>
    <col min="1251" max="1251" width="38.5703125" style="3" hidden="1"/>
    <col min="1252" max="1256" width="10.28515625" style="3" hidden="1"/>
    <col min="1257" max="1257" width="10" style="3" hidden="1"/>
    <col min="1258" max="1258" width="10.42578125" style="3" hidden="1"/>
    <col min="1259" max="1506" width="10" style="3" hidden="1"/>
    <col min="1507" max="1507" width="38.5703125" style="3" hidden="1"/>
    <col min="1508" max="1512" width="10.28515625" style="3" hidden="1"/>
    <col min="1513" max="1513" width="10" style="3" hidden="1"/>
    <col min="1514" max="1514" width="10.42578125" style="3" hidden="1"/>
    <col min="1515" max="1762" width="10" style="3" hidden="1"/>
    <col min="1763" max="1763" width="38.5703125" style="3" hidden="1"/>
    <col min="1764" max="1768" width="10.28515625" style="3" hidden="1"/>
    <col min="1769" max="1769" width="10" style="3" hidden="1"/>
    <col min="1770" max="1770" width="10.42578125" style="3" hidden="1"/>
    <col min="1771" max="2018" width="10" style="3" hidden="1"/>
    <col min="2019" max="2019" width="38.5703125" style="3" hidden="1"/>
    <col min="2020" max="2024" width="10.28515625" style="3" hidden="1"/>
    <col min="2025" max="2025" width="10" style="3" hidden="1"/>
    <col min="2026" max="2026" width="10.42578125" style="3" hidden="1"/>
    <col min="2027" max="2274" width="10" style="3" hidden="1"/>
    <col min="2275" max="2275" width="38.5703125" style="3" hidden="1"/>
    <col min="2276" max="2280" width="10.28515625" style="3" hidden="1"/>
    <col min="2281" max="2281" width="10" style="3" hidden="1"/>
    <col min="2282" max="2282" width="10.42578125" style="3" hidden="1"/>
    <col min="2283" max="2530" width="10" style="3" hidden="1"/>
    <col min="2531" max="2531" width="38.5703125" style="3" hidden="1"/>
    <col min="2532" max="2536" width="10.28515625" style="3" hidden="1"/>
    <col min="2537" max="2537" width="10" style="3" hidden="1"/>
    <col min="2538" max="2538" width="10.42578125" style="3" hidden="1"/>
    <col min="2539" max="2786" width="10" style="3" hidden="1"/>
    <col min="2787" max="2787" width="38.5703125" style="3" hidden="1"/>
    <col min="2788" max="2792" width="10.28515625" style="3" hidden="1"/>
    <col min="2793" max="2793" width="10" style="3" hidden="1"/>
    <col min="2794" max="2794" width="10.42578125" style="3" hidden="1"/>
    <col min="2795" max="3042" width="10" style="3" hidden="1"/>
    <col min="3043" max="3043" width="38.5703125" style="3" hidden="1"/>
    <col min="3044" max="3048" width="10.28515625" style="3" hidden="1"/>
    <col min="3049" max="3049" width="10" style="3" hidden="1"/>
    <col min="3050" max="3050" width="10.42578125" style="3" hidden="1"/>
    <col min="3051" max="3298" width="10" style="3" hidden="1"/>
    <col min="3299" max="3299" width="38.5703125" style="3" hidden="1"/>
    <col min="3300" max="3304" width="10.28515625" style="3" hidden="1"/>
    <col min="3305" max="3305" width="10" style="3" hidden="1"/>
    <col min="3306" max="3306" width="10.42578125" style="3" hidden="1"/>
    <col min="3307" max="3554" width="10" style="3" hidden="1"/>
    <col min="3555" max="3555" width="38.5703125" style="3" hidden="1"/>
    <col min="3556" max="3560" width="10.28515625" style="3" hidden="1"/>
    <col min="3561" max="3561" width="10" style="3" hidden="1"/>
    <col min="3562" max="3562" width="10.42578125" style="3" hidden="1"/>
    <col min="3563" max="3810" width="10" style="3" hidden="1"/>
    <col min="3811" max="3811" width="38.5703125" style="3" hidden="1"/>
    <col min="3812" max="3816" width="10.28515625" style="3" hidden="1"/>
    <col min="3817" max="3817" width="10" style="3" hidden="1"/>
    <col min="3818" max="3818" width="10.42578125" style="3" hidden="1"/>
    <col min="3819" max="4066" width="10" style="3" hidden="1"/>
    <col min="4067" max="4067" width="38.5703125" style="3" hidden="1"/>
    <col min="4068" max="4072" width="10.28515625" style="3" hidden="1"/>
    <col min="4073" max="4073" width="10" style="3" hidden="1"/>
    <col min="4074" max="4074" width="10.42578125" style="3" hidden="1"/>
    <col min="4075" max="4322" width="10" style="3" hidden="1"/>
    <col min="4323" max="4323" width="38.5703125" style="3" hidden="1"/>
    <col min="4324" max="4328" width="10.28515625" style="3" hidden="1"/>
    <col min="4329" max="4329" width="10" style="3" hidden="1"/>
    <col min="4330" max="4330" width="10.42578125" style="3" hidden="1"/>
    <col min="4331" max="4578" width="10" style="3" hidden="1"/>
    <col min="4579" max="4579" width="38.5703125" style="3" hidden="1"/>
    <col min="4580" max="4584" width="10.28515625" style="3" hidden="1"/>
    <col min="4585" max="4585" width="10" style="3" hidden="1"/>
    <col min="4586" max="4586" width="10.42578125" style="3" hidden="1"/>
    <col min="4587" max="4834" width="10" style="3" hidden="1"/>
    <col min="4835" max="4835" width="38.5703125" style="3" hidden="1"/>
    <col min="4836" max="4840" width="10.28515625" style="3" hidden="1"/>
    <col min="4841" max="4841" width="10" style="3" hidden="1"/>
    <col min="4842" max="4842" width="10.42578125" style="3" hidden="1"/>
    <col min="4843" max="5090" width="10" style="3" hidden="1"/>
    <col min="5091" max="5091" width="38.5703125" style="3" hidden="1"/>
    <col min="5092" max="5096" width="10.28515625" style="3" hidden="1"/>
    <col min="5097" max="5097" width="10" style="3" hidden="1"/>
    <col min="5098" max="5098" width="10.42578125" style="3" hidden="1"/>
    <col min="5099" max="5346" width="10" style="3" hidden="1"/>
    <col min="5347" max="5347" width="38.5703125" style="3" hidden="1"/>
    <col min="5348" max="5352" width="10.28515625" style="3" hidden="1"/>
    <col min="5353" max="5353" width="10" style="3" hidden="1"/>
    <col min="5354" max="5354" width="10.42578125" style="3" hidden="1"/>
    <col min="5355" max="5602" width="10" style="3" hidden="1"/>
    <col min="5603" max="5603" width="38.5703125" style="3" hidden="1"/>
    <col min="5604" max="5608" width="10.28515625" style="3" hidden="1"/>
    <col min="5609" max="5609" width="10" style="3" hidden="1"/>
    <col min="5610" max="5610" width="10.42578125" style="3" hidden="1"/>
    <col min="5611" max="5858" width="10" style="3" hidden="1"/>
    <col min="5859" max="5859" width="38.5703125" style="3" hidden="1"/>
    <col min="5860" max="5864" width="10.28515625" style="3" hidden="1"/>
    <col min="5865" max="5865" width="10" style="3" hidden="1"/>
    <col min="5866" max="5866" width="10.42578125" style="3" hidden="1"/>
    <col min="5867" max="6114" width="10" style="3" hidden="1"/>
    <col min="6115" max="6115" width="38.5703125" style="3" hidden="1"/>
    <col min="6116" max="6120" width="10.28515625" style="3" hidden="1"/>
    <col min="6121" max="6121" width="10" style="3" hidden="1"/>
    <col min="6122" max="6122" width="10.42578125" style="3" hidden="1"/>
    <col min="6123" max="6370" width="10" style="3" hidden="1"/>
    <col min="6371" max="6371" width="38.5703125" style="3" hidden="1"/>
    <col min="6372" max="6376" width="10.28515625" style="3" hidden="1"/>
    <col min="6377" max="6377" width="10" style="3" hidden="1"/>
    <col min="6378" max="6378" width="10.42578125" style="3" hidden="1"/>
    <col min="6379" max="6626" width="10" style="3" hidden="1"/>
    <col min="6627" max="6627" width="38.5703125" style="3" hidden="1"/>
    <col min="6628" max="6632" width="10.28515625" style="3" hidden="1"/>
    <col min="6633" max="6633" width="10" style="3" hidden="1"/>
    <col min="6634" max="6634" width="10.42578125" style="3" hidden="1"/>
    <col min="6635" max="6882" width="10" style="3" hidden="1"/>
    <col min="6883" max="6883" width="38.5703125" style="3" hidden="1"/>
    <col min="6884" max="6888" width="10.28515625" style="3" hidden="1"/>
    <col min="6889" max="6889" width="10" style="3" hidden="1"/>
    <col min="6890" max="6890" width="10.42578125" style="3" hidden="1"/>
    <col min="6891" max="7138" width="10" style="3" hidden="1"/>
    <col min="7139" max="7139" width="38.5703125" style="3" hidden="1"/>
    <col min="7140" max="7144" width="10.28515625" style="3" hidden="1"/>
    <col min="7145" max="7145" width="10" style="3" hidden="1"/>
    <col min="7146" max="7146" width="10.42578125" style="3" hidden="1"/>
    <col min="7147" max="7394" width="10" style="3" hidden="1"/>
    <col min="7395" max="7395" width="38.5703125" style="3" hidden="1"/>
    <col min="7396" max="7400" width="10.28515625" style="3" hidden="1"/>
    <col min="7401" max="7401" width="10" style="3" hidden="1"/>
    <col min="7402" max="7402" width="10.42578125" style="3" hidden="1"/>
    <col min="7403" max="7650" width="10" style="3" hidden="1"/>
    <col min="7651" max="7651" width="38.5703125" style="3" hidden="1"/>
    <col min="7652" max="7656" width="10.28515625" style="3" hidden="1"/>
    <col min="7657" max="7657" width="10" style="3" hidden="1"/>
    <col min="7658" max="7658" width="10.42578125" style="3" hidden="1"/>
    <col min="7659" max="7906" width="10" style="3" hidden="1"/>
    <col min="7907" max="7907" width="38.5703125" style="3" hidden="1"/>
    <col min="7908" max="7912" width="10.28515625" style="3" hidden="1"/>
    <col min="7913" max="7913" width="10" style="3" hidden="1"/>
    <col min="7914" max="7914" width="10.42578125" style="3" hidden="1"/>
    <col min="7915" max="8162" width="10" style="3" hidden="1"/>
    <col min="8163" max="8163" width="38.5703125" style="3" hidden="1"/>
    <col min="8164" max="8168" width="10.28515625" style="3" hidden="1"/>
    <col min="8169" max="8169" width="10" style="3" hidden="1"/>
    <col min="8170" max="8170" width="10.42578125" style="3" hidden="1"/>
    <col min="8171" max="8418" width="10" style="3" hidden="1"/>
    <col min="8419" max="8419" width="38.5703125" style="3" hidden="1"/>
    <col min="8420" max="8424" width="10.28515625" style="3" hidden="1"/>
    <col min="8425" max="8425" width="10" style="3" hidden="1"/>
    <col min="8426" max="8426" width="10.42578125" style="3" hidden="1"/>
    <col min="8427" max="8674" width="10" style="3" hidden="1"/>
    <col min="8675" max="8675" width="38.5703125" style="3" hidden="1"/>
    <col min="8676" max="8680" width="10.28515625" style="3" hidden="1"/>
    <col min="8681" max="8681" width="10" style="3" hidden="1"/>
    <col min="8682" max="8682" width="10.42578125" style="3" hidden="1"/>
    <col min="8683" max="8930" width="10" style="3" hidden="1"/>
    <col min="8931" max="8931" width="38.5703125" style="3" hidden="1"/>
    <col min="8932" max="8936" width="10.28515625" style="3" hidden="1"/>
    <col min="8937" max="8937" width="10" style="3" hidden="1"/>
    <col min="8938" max="8938" width="10.42578125" style="3" hidden="1"/>
    <col min="8939" max="9186" width="10" style="3" hidden="1"/>
    <col min="9187" max="9187" width="38.5703125" style="3" hidden="1"/>
    <col min="9188" max="9192" width="10.28515625" style="3" hidden="1"/>
    <col min="9193" max="9193" width="10" style="3" hidden="1"/>
    <col min="9194" max="9194" width="10.42578125" style="3" hidden="1"/>
    <col min="9195" max="9442" width="10" style="3" hidden="1"/>
    <col min="9443" max="9443" width="38.5703125" style="3" hidden="1"/>
    <col min="9444" max="9448" width="10.28515625" style="3" hidden="1"/>
    <col min="9449" max="9449" width="10" style="3" hidden="1"/>
    <col min="9450" max="9450" width="10.42578125" style="3" hidden="1"/>
    <col min="9451" max="9698" width="10" style="3" hidden="1"/>
    <col min="9699" max="9699" width="38.5703125" style="3" hidden="1"/>
    <col min="9700" max="9704" width="10.28515625" style="3" hidden="1"/>
    <col min="9705" max="9705" width="10" style="3" hidden="1"/>
    <col min="9706" max="9706" width="10.42578125" style="3" hidden="1"/>
    <col min="9707" max="9954" width="10" style="3" hidden="1"/>
    <col min="9955" max="9955" width="38.5703125" style="3" hidden="1"/>
    <col min="9956" max="9960" width="10.28515625" style="3" hidden="1"/>
    <col min="9961" max="9961" width="10" style="3" hidden="1"/>
    <col min="9962" max="9962" width="10.42578125" style="3" hidden="1"/>
    <col min="9963" max="10210" width="10" style="3" hidden="1"/>
    <col min="10211" max="10211" width="38.5703125" style="3" hidden="1"/>
    <col min="10212" max="10216" width="10.28515625" style="3" hidden="1"/>
    <col min="10217" max="10217" width="10" style="3" hidden="1"/>
    <col min="10218" max="10218" width="10.42578125" style="3" hidden="1"/>
    <col min="10219" max="10466" width="10" style="3" hidden="1"/>
    <col min="10467" max="10467" width="38.5703125" style="3" hidden="1"/>
    <col min="10468" max="10472" width="10.28515625" style="3" hidden="1"/>
    <col min="10473" max="10473" width="10" style="3" hidden="1"/>
    <col min="10474" max="10474" width="10.42578125" style="3" hidden="1"/>
    <col min="10475" max="10722" width="10" style="3" hidden="1"/>
    <col min="10723" max="10723" width="38.5703125" style="3" hidden="1"/>
    <col min="10724" max="10728" width="10.28515625" style="3" hidden="1"/>
    <col min="10729" max="10729" width="10" style="3" hidden="1"/>
    <col min="10730" max="10730" width="10.42578125" style="3" hidden="1"/>
    <col min="10731" max="10978" width="10" style="3" hidden="1"/>
    <col min="10979" max="10979" width="38.5703125" style="3" hidden="1"/>
    <col min="10980" max="10984" width="10.28515625" style="3" hidden="1"/>
    <col min="10985" max="10985" width="10" style="3" hidden="1"/>
    <col min="10986" max="10986" width="10.42578125" style="3" hidden="1"/>
    <col min="10987" max="11234" width="10" style="3" hidden="1"/>
    <col min="11235" max="11235" width="38.5703125" style="3" hidden="1"/>
    <col min="11236" max="11240" width="10.28515625" style="3" hidden="1"/>
    <col min="11241" max="11241" width="10" style="3" hidden="1"/>
    <col min="11242" max="11242" width="10.42578125" style="3" hidden="1"/>
    <col min="11243" max="11490" width="10" style="3" hidden="1"/>
    <col min="11491" max="11491" width="38.5703125" style="3" hidden="1"/>
    <col min="11492" max="11496" width="10.28515625" style="3" hidden="1"/>
    <col min="11497" max="11497" width="10" style="3" hidden="1"/>
    <col min="11498" max="11498" width="10.42578125" style="3" hidden="1"/>
    <col min="11499" max="11746" width="10" style="3" hidden="1"/>
    <col min="11747" max="11747" width="38.5703125" style="3" hidden="1"/>
    <col min="11748" max="11752" width="10.28515625" style="3" hidden="1"/>
    <col min="11753" max="11753" width="10" style="3" hidden="1"/>
    <col min="11754" max="11754" width="10.42578125" style="3" hidden="1"/>
    <col min="11755" max="12002" width="10" style="3" hidden="1"/>
    <col min="12003" max="12003" width="38.5703125" style="3" hidden="1"/>
    <col min="12004" max="12008" width="10.28515625" style="3" hidden="1"/>
    <col min="12009" max="12009" width="10" style="3" hidden="1"/>
    <col min="12010" max="12010" width="10.42578125" style="3" hidden="1"/>
    <col min="12011" max="12258" width="10" style="3" hidden="1"/>
    <col min="12259" max="12259" width="38.5703125" style="3" hidden="1"/>
    <col min="12260" max="12264" width="10.28515625" style="3" hidden="1"/>
    <col min="12265" max="12265" width="10" style="3" hidden="1"/>
    <col min="12266" max="12266" width="10.42578125" style="3" hidden="1"/>
    <col min="12267" max="12514" width="10" style="3" hidden="1"/>
    <col min="12515" max="12515" width="38.5703125" style="3" hidden="1"/>
    <col min="12516" max="12520" width="10.28515625" style="3" hidden="1"/>
    <col min="12521" max="12521" width="10" style="3" hidden="1"/>
    <col min="12522" max="12522" width="10.42578125" style="3" hidden="1"/>
    <col min="12523" max="12770" width="10" style="3" hidden="1"/>
    <col min="12771" max="12771" width="38.5703125" style="3" hidden="1"/>
    <col min="12772" max="12776" width="10.28515625" style="3" hidden="1"/>
    <col min="12777" max="12777" width="10" style="3" hidden="1"/>
    <col min="12778" max="12778" width="10.42578125" style="3" hidden="1"/>
    <col min="12779" max="13026" width="10" style="3" hidden="1"/>
    <col min="13027" max="13027" width="38.5703125" style="3" hidden="1"/>
    <col min="13028" max="13032" width="10.28515625" style="3" hidden="1"/>
    <col min="13033" max="13033" width="10" style="3" hidden="1"/>
    <col min="13034" max="13034" width="10.42578125" style="3" hidden="1"/>
    <col min="13035" max="13282" width="10" style="3" hidden="1"/>
    <col min="13283" max="13283" width="38.5703125" style="3" hidden="1"/>
    <col min="13284" max="13288" width="10.28515625" style="3" hidden="1"/>
    <col min="13289" max="13289" width="10" style="3" hidden="1"/>
    <col min="13290" max="13290" width="10.42578125" style="3" hidden="1"/>
    <col min="13291" max="13538" width="10" style="3" hidden="1"/>
    <col min="13539" max="13539" width="38.5703125" style="3" hidden="1"/>
    <col min="13540" max="13544" width="10.28515625" style="3" hidden="1"/>
    <col min="13545" max="13545" width="10" style="3" hidden="1"/>
    <col min="13546" max="13546" width="10.42578125" style="3" hidden="1"/>
    <col min="13547" max="13794" width="10" style="3" hidden="1"/>
    <col min="13795" max="13795" width="38.5703125" style="3" hidden="1"/>
    <col min="13796" max="13800" width="10.28515625" style="3" hidden="1"/>
    <col min="13801" max="13801" width="10" style="3" hidden="1"/>
    <col min="13802" max="13802" width="10.42578125" style="3" hidden="1"/>
    <col min="13803" max="14050" width="10" style="3" hidden="1"/>
    <col min="14051" max="14051" width="38.5703125" style="3" hidden="1"/>
    <col min="14052" max="14056" width="10.28515625" style="3" hidden="1"/>
    <col min="14057" max="14057" width="10" style="3" hidden="1"/>
    <col min="14058" max="14058" width="10.42578125" style="3" hidden="1"/>
    <col min="14059" max="14306" width="10" style="3" hidden="1"/>
    <col min="14307" max="14307" width="38.5703125" style="3" hidden="1"/>
    <col min="14308" max="14312" width="10.28515625" style="3" hidden="1"/>
    <col min="14313" max="14313" width="10" style="3" hidden="1"/>
    <col min="14314" max="14314" width="10.42578125" style="3" hidden="1"/>
    <col min="14315" max="14562" width="10" style="3" hidden="1"/>
    <col min="14563" max="14563" width="38.5703125" style="3" hidden="1"/>
    <col min="14564" max="14568" width="10.28515625" style="3" hidden="1"/>
    <col min="14569" max="14569" width="10" style="3" hidden="1"/>
    <col min="14570" max="14570" width="10.42578125" style="3" hidden="1"/>
    <col min="14571" max="14818" width="10" style="3" hidden="1"/>
    <col min="14819" max="14819" width="38.5703125" style="3" hidden="1"/>
    <col min="14820" max="14824" width="10.28515625" style="3" hidden="1"/>
    <col min="14825" max="14825" width="10" style="3" hidden="1"/>
    <col min="14826" max="14826" width="10.42578125" style="3" hidden="1"/>
    <col min="14827" max="15074" width="10" style="3" hidden="1"/>
    <col min="15075" max="15075" width="38.5703125" style="3" hidden="1"/>
    <col min="15076" max="15080" width="10.28515625" style="3" hidden="1"/>
    <col min="15081" max="15081" width="10" style="3" hidden="1"/>
    <col min="15082" max="15082" width="10.42578125" style="3" hidden="1"/>
    <col min="15083" max="15330" width="10" style="3" hidden="1"/>
    <col min="15331" max="15331" width="38.5703125" style="3" hidden="1"/>
    <col min="15332" max="15336" width="10.28515625" style="3" hidden="1"/>
    <col min="15337" max="15337" width="10" style="3" hidden="1"/>
    <col min="15338" max="15338" width="10.42578125" style="3" hidden="1"/>
    <col min="15339" max="15586" width="10" style="3" hidden="1"/>
    <col min="15587" max="15587" width="38.5703125" style="3" hidden="1"/>
    <col min="15588" max="15592" width="10.28515625" style="3" hidden="1"/>
    <col min="15593" max="15593" width="10" style="3" hidden="1"/>
    <col min="15594" max="15594" width="10.42578125" style="3" hidden="1"/>
    <col min="15595" max="15842" width="10" style="3" hidden="1"/>
    <col min="15843" max="15843" width="38.5703125" style="3" hidden="1"/>
    <col min="15844" max="15848" width="10.28515625" style="3" hidden="1"/>
    <col min="15849" max="15849" width="10" style="3" hidden="1"/>
    <col min="15850" max="15850" width="10.42578125" style="3" hidden="1"/>
    <col min="15851" max="16098" width="10" style="3" hidden="1"/>
    <col min="16099" max="16099" width="38.5703125" style="3" hidden="1"/>
    <col min="16100" max="16104" width="10.28515625" style="3" hidden="1"/>
    <col min="16105" max="16105" width="10" style="3" hidden="1"/>
    <col min="16106" max="16106" width="10.42578125" style="3" hidden="1"/>
    <col min="16107" max="16384" width="10" style="3" hidden="1"/>
  </cols>
  <sheetData>
    <row r="1" spans="1:26" s="47" customFormat="1" ht="23.25">
      <c r="A1" s="1" t="s">
        <v>54</v>
      </c>
      <c r="B1" s="119" t="str">
        <f ca="1">RIGHT(CELL("dateiname",A1),LEN(CELL("dateiname",A1))-FIND("]",CELL("dateiname",A1)))</f>
        <v>Wien</v>
      </c>
    </row>
    <row r="2" spans="1:26" s="47" customFormat="1"/>
    <row r="3" spans="1:26" s="47" customFormat="1"/>
    <row r="4" spans="1:26" s="48" customFormat="1" ht="15.75" customHeight="1">
      <c r="A4" s="155" t="s">
        <v>68</v>
      </c>
      <c r="B4" s="156"/>
      <c r="C4" s="156"/>
      <c r="D4" s="156"/>
      <c r="E4" s="156"/>
      <c r="F4" s="156"/>
      <c r="G4" s="156"/>
      <c r="H4" s="156"/>
      <c r="I4" s="156"/>
      <c r="J4" s="156"/>
      <c r="K4" s="156"/>
      <c r="L4" s="156"/>
      <c r="M4" s="156"/>
      <c r="N4" s="156"/>
      <c r="O4" s="156"/>
      <c r="P4" s="156"/>
      <c r="Q4" s="156"/>
      <c r="T4" s="2"/>
    </row>
    <row r="5" spans="1:26" s="48" customFormat="1" ht="28.5" customHeight="1">
      <c r="A5" s="156"/>
      <c r="B5" s="156"/>
      <c r="C5" s="156"/>
      <c r="D5" s="156"/>
      <c r="E5" s="156"/>
      <c r="F5" s="156"/>
      <c r="G5" s="156"/>
      <c r="H5" s="156"/>
      <c r="I5" s="156"/>
      <c r="J5" s="156"/>
      <c r="K5" s="156"/>
      <c r="L5" s="156"/>
      <c r="M5" s="156"/>
      <c r="N5" s="156"/>
      <c r="O5" s="156"/>
      <c r="P5" s="156"/>
      <c r="Q5" s="156"/>
      <c r="T5" s="2"/>
    </row>
    <row r="6" spans="1:26" ht="15" customHeight="1">
      <c r="A6" s="156"/>
      <c r="B6" s="156"/>
      <c r="C6" s="156"/>
      <c r="D6" s="156"/>
      <c r="E6" s="156"/>
      <c r="F6" s="156"/>
      <c r="G6" s="156"/>
      <c r="H6" s="156"/>
      <c r="I6" s="156"/>
      <c r="J6" s="156"/>
      <c r="K6" s="156"/>
      <c r="L6" s="156"/>
      <c r="M6" s="156"/>
      <c r="N6" s="156"/>
      <c r="O6" s="156"/>
      <c r="P6" s="156"/>
      <c r="Q6" s="156"/>
    </row>
    <row r="7" spans="1:26">
      <c r="A7" s="156"/>
      <c r="B7" s="156"/>
      <c r="C7" s="156"/>
      <c r="D7" s="156"/>
      <c r="E7" s="156"/>
      <c r="F7" s="156"/>
      <c r="G7" s="156"/>
      <c r="H7" s="156"/>
      <c r="I7" s="156"/>
      <c r="J7" s="156"/>
      <c r="K7" s="156"/>
      <c r="L7" s="156"/>
      <c r="M7" s="156"/>
      <c r="N7" s="156"/>
      <c r="O7" s="156"/>
      <c r="P7" s="156"/>
      <c r="Q7" s="156"/>
    </row>
    <row r="8" spans="1:26" ht="54.75" customHeight="1">
      <c r="A8" s="156"/>
      <c r="B8" s="156"/>
      <c r="C8" s="156"/>
      <c r="D8" s="156"/>
      <c r="E8" s="156"/>
      <c r="F8" s="156"/>
      <c r="G8" s="156"/>
      <c r="H8" s="156"/>
      <c r="I8" s="156"/>
      <c r="J8" s="156"/>
      <c r="K8" s="156"/>
      <c r="L8" s="156"/>
      <c r="M8" s="156"/>
      <c r="N8" s="156"/>
      <c r="O8" s="156"/>
      <c r="P8" s="156"/>
      <c r="Q8" s="156"/>
    </row>
    <row r="9" spans="1:26" s="51" customFormat="1" ht="15.75" thickBot="1">
      <c r="A9" s="49"/>
      <c r="B9" s="49"/>
      <c r="C9" s="49"/>
      <c r="D9" s="49"/>
      <c r="E9" s="50"/>
      <c r="F9" s="50"/>
      <c r="G9" s="50"/>
      <c r="H9" s="50"/>
      <c r="I9" s="50"/>
      <c r="J9" s="50"/>
      <c r="K9" s="50"/>
      <c r="L9" s="50"/>
      <c r="M9" s="50"/>
      <c r="N9" s="50"/>
      <c r="O9" s="50"/>
      <c r="P9" s="50"/>
      <c r="Q9" s="50"/>
    </row>
    <row r="10" spans="1:26" s="51" customFormat="1" ht="15.75" thickTop="1">
      <c r="A10" s="34" t="s">
        <v>94</v>
      </c>
      <c r="B10" s="157">
        <f>'Finanzierungslücken Übersicht'!B5:D5</f>
        <v>0</v>
      </c>
      <c r="C10" s="157"/>
      <c r="D10" s="157"/>
      <c r="G10" s="50"/>
      <c r="H10" s="50"/>
      <c r="I10" s="50"/>
      <c r="J10" s="50"/>
      <c r="K10" s="50"/>
      <c r="L10" s="50"/>
      <c r="M10" s="50"/>
      <c r="N10" s="50"/>
      <c r="O10" s="50"/>
      <c r="P10" s="50"/>
      <c r="Q10" s="50"/>
    </row>
    <row r="11" spans="1:26" s="51" customFormat="1">
      <c r="A11" s="35" t="s">
        <v>37</v>
      </c>
      <c r="B11" s="158">
        <f>'Finanzierungslücken Übersicht'!B6:D6</f>
        <v>0</v>
      </c>
      <c r="C11" s="158"/>
      <c r="D11" s="158"/>
      <c r="F11" s="50"/>
      <c r="G11" s="50"/>
      <c r="H11" s="50"/>
      <c r="I11" s="50"/>
      <c r="J11" s="50"/>
      <c r="K11" s="50"/>
      <c r="L11" s="50"/>
      <c r="M11" s="50"/>
      <c r="N11" s="50"/>
      <c r="O11" s="50"/>
      <c r="P11" s="50"/>
      <c r="Q11" s="50"/>
    </row>
    <row r="12" spans="1:26" s="51" customFormat="1" ht="15.75" customHeight="1">
      <c r="A12" s="36" t="s">
        <v>38</v>
      </c>
      <c r="B12" s="158">
        <f>'Finanzierungslücken Übersicht'!B7:D7</f>
        <v>0</v>
      </c>
      <c r="C12" s="158"/>
      <c r="D12" s="158"/>
      <c r="F12" s="50"/>
      <c r="G12" s="50"/>
      <c r="H12" s="50"/>
      <c r="I12" s="50"/>
      <c r="J12" s="50"/>
      <c r="K12" s="50"/>
      <c r="L12" s="50"/>
      <c r="M12" s="50"/>
      <c r="N12" s="50"/>
      <c r="O12" s="50"/>
      <c r="P12" s="50"/>
      <c r="Q12" s="50"/>
    </row>
    <row r="13" spans="1:26" s="51" customFormat="1" ht="15.75" thickBot="1">
      <c r="A13" s="52" t="s">
        <v>93</v>
      </c>
      <c r="B13" s="159">
        <f>'Finanzierungslücken Übersicht'!B8:D8</f>
        <v>60</v>
      </c>
      <c r="C13" s="159"/>
      <c r="D13" s="159"/>
      <c r="E13" s="50"/>
      <c r="F13" s="50"/>
      <c r="G13" s="53"/>
      <c r="H13" s="50"/>
      <c r="I13" s="50"/>
      <c r="J13" s="50"/>
      <c r="K13" s="50"/>
      <c r="L13" s="50"/>
      <c r="M13" s="50"/>
      <c r="N13" s="50"/>
      <c r="O13" s="50"/>
      <c r="P13" s="50"/>
      <c r="Q13" s="50"/>
    </row>
    <row r="14" spans="1:26" s="51" customFormat="1" ht="15.75" thickTop="1">
      <c r="A14" s="50"/>
      <c r="B14" s="50"/>
      <c r="C14" s="50"/>
      <c r="D14" s="50"/>
      <c r="E14" s="50"/>
      <c r="F14" s="50"/>
      <c r="G14" s="50"/>
      <c r="H14" s="50"/>
      <c r="I14" s="50"/>
      <c r="J14" s="50"/>
      <c r="K14" s="50"/>
      <c r="L14" s="50"/>
      <c r="M14" s="50"/>
      <c r="N14" s="50"/>
      <c r="O14" s="50"/>
      <c r="P14" s="50"/>
      <c r="Q14" s="50"/>
    </row>
    <row r="15" spans="1:26" ht="16.149999999999999" customHeight="1" thickBot="1"/>
    <row r="16" spans="1:26" ht="15.75" thickBot="1">
      <c r="A16" s="160" t="s">
        <v>9</v>
      </c>
      <c r="B16" s="161"/>
      <c r="C16" s="161"/>
      <c r="D16" s="161"/>
      <c r="E16" s="161"/>
      <c r="F16" s="161"/>
      <c r="G16" s="161"/>
      <c r="H16" s="161"/>
      <c r="I16" s="161"/>
      <c r="J16" s="161"/>
      <c r="K16" s="161"/>
      <c r="L16" s="161"/>
      <c r="M16" s="161"/>
      <c r="N16" s="161"/>
      <c r="O16" s="161"/>
      <c r="P16" s="161"/>
      <c r="Q16" s="161"/>
      <c r="R16" s="161"/>
      <c r="S16" s="161"/>
      <c r="T16" s="161"/>
      <c r="U16" s="161"/>
      <c r="V16" s="161"/>
      <c r="W16" s="161"/>
      <c r="X16" s="161"/>
      <c r="Y16" s="161"/>
      <c r="Z16" s="162"/>
    </row>
    <row r="17" spans="1:30" s="4" customFormat="1" ht="17.25" customHeight="1">
      <c r="A17" s="114" t="s">
        <v>12</v>
      </c>
      <c r="B17" s="115">
        <v>1</v>
      </c>
      <c r="C17" s="72">
        <v>2</v>
      </c>
      <c r="D17" s="72">
        <v>3</v>
      </c>
      <c r="E17" s="72">
        <v>4</v>
      </c>
      <c r="F17" s="72">
        <v>5</v>
      </c>
      <c r="G17" s="72">
        <v>6</v>
      </c>
      <c r="H17" s="72">
        <v>7</v>
      </c>
      <c r="I17" s="72">
        <v>8</v>
      </c>
      <c r="J17" s="72">
        <v>9</v>
      </c>
      <c r="K17" s="72">
        <v>10</v>
      </c>
      <c r="L17" s="72">
        <v>11</v>
      </c>
      <c r="M17" s="72">
        <v>12</v>
      </c>
      <c r="N17" s="72">
        <v>13</v>
      </c>
      <c r="O17" s="72">
        <v>14</v>
      </c>
      <c r="P17" s="72">
        <v>15</v>
      </c>
      <c r="Q17" s="72">
        <v>16</v>
      </c>
      <c r="R17" s="72">
        <v>17</v>
      </c>
      <c r="S17" s="72">
        <v>18</v>
      </c>
      <c r="T17" s="72">
        <v>19</v>
      </c>
      <c r="U17" s="72">
        <v>20</v>
      </c>
      <c r="V17" s="72">
        <v>21</v>
      </c>
      <c r="W17" s="72">
        <v>22</v>
      </c>
      <c r="X17" s="72">
        <v>23</v>
      </c>
      <c r="Y17" s="72">
        <v>24</v>
      </c>
      <c r="Z17" s="73">
        <v>25</v>
      </c>
    </row>
    <row r="18" spans="1:30" s="56" customFormat="1">
      <c r="A18" s="116" t="s">
        <v>20</v>
      </c>
      <c r="B18" s="14">
        <f>B45</f>
        <v>0</v>
      </c>
      <c r="C18" s="14">
        <f>C45</f>
        <v>0</v>
      </c>
      <c r="D18" s="14">
        <f>D45</f>
        <v>0</v>
      </c>
      <c r="E18" s="14">
        <f>E45</f>
        <v>0</v>
      </c>
      <c r="F18" s="14">
        <f>F45</f>
        <v>0</v>
      </c>
      <c r="G18" s="16"/>
      <c r="H18" s="16"/>
      <c r="I18" s="16"/>
      <c r="J18" s="16"/>
      <c r="K18" s="16"/>
      <c r="L18" s="16"/>
      <c r="M18" s="16"/>
      <c r="N18" s="16"/>
      <c r="O18" s="16"/>
      <c r="P18" s="16"/>
      <c r="Q18" s="16"/>
      <c r="R18" s="16"/>
      <c r="S18" s="16"/>
      <c r="T18" s="16"/>
      <c r="U18" s="16"/>
      <c r="V18" s="16"/>
      <c r="W18" s="16"/>
      <c r="X18" s="16"/>
      <c r="Y18" s="16"/>
      <c r="Z18" s="17"/>
    </row>
    <row r="19" spans="1:30" s="8" customFormat="1">
      <c r="A19" s="116" t="s">
        <v>21</v>
      </c>
      <c r="B19" s="14">
        <f t="shared" ref="B19:V19" si="0">B95</f>
        <v>0</v>
      </c>
      <c r="C19" s="14">
        <f t="shared" si="0"/>
        <v>0</v>
      </c>
      <c r="D19" s="14">
        <f t="shared" si="0"/>
        <v>0</v>
      </c>
      <c r="E19" s="14">
        <f t="shared" si="0"/>
        <v>0</v>
      </c>
      <c r="F19" s="14">
        <f t="shared" si="0"/>
        <v>0</v>
      </c>
      <c r="G19" s="18">
        <f t="shared" si="0"/>
        <v>0</v>
      </c>
      <c r="H19" s="18">
        <f t="shared" si="0"/>
        <v>0</v>
      </c>
      <c r="I19" s="18">
        <f t="shared" si="0"/>
        <v>0</v>
      </c>
      <c r="J19" s="18">
        <f t="shared" si="0"/>
        <v>0</v>
      </c>
      <c r="K19" s="18">
        <f t="shared" si="0"/>
        <v>0</v>
      </c>
      <c r="L19" s="18">
        <f t="shared" si="0"/>
        <v>0</v>
      </c>
      <c r="M19" s="18">
        <f t="shared" si="0"/>
        <v>0</v>
      </c>
      <c r="N19" s="18">
        <f t="shared" si="0"/>
        <v>0</v>
      </c>
      <c r="O19" s="18">
        <f t="shared" si="0"/>
        <v>0</v>
      </c>
      <c r="P19" s="18">
        <f t="shared" si="0"/>
        <v>0</v>
      </c>
      <c r="Q19" s="18">
        <f t="shared" si="0"/>
        <v>0</v>
      </c>
      <c r="R19" s="18">
        <f t="shared" si="0"/>
        <v>0</v>
      </c>
      <c r="S19" s="18">
        <f t="shared" si="0"/>
        <v>0</v>
      </c>
      <c r="T19" s="18">
        <f t="shared" si="0"/>
        <v>0</v>
      </c>
      <c r="U19" s="18">
        <f t="shared" si="0"/>
        <v>0</v>
      </c>
      <c r="V19" s="18">
        <f t="shared" si="0"/>
        <v>0</v>
      </c>
      <c r="W19" s="18">
        <f>W95</f>
        <v>0</v>
      </c>
      <c r="X19" s="18">
        <f>X95</f>
        <v>0</v>
      </c>
      <c r="Y19" s="18">
        <f>Y95</f>
        <v>0</v>
      </c>
      <c r="Z19" s="19">
        <f>Z95</f>
        <v>0</v>
      </c>
    </row>
    <row r="20" spans="1:30" s="8" customFormat="1" ht="17.25" customHeight="1">
      <c r="A20" s="116" t="s">
        <v>22</v>
      </c>
      <c r="B20" s="14">
        <f>B77</f>
        <v>0</v>
      </c>
      <c r="C20" s="14">
        <f t="shared" ref="C20:F20" si="1">C77</f>
        <v>0</v>
      </c>
      <c r="D20" s="14">
        <f t="shared" si="1"/>
        <v>0</v>
      </c>
      <c r="E20" s="14">
        <f t="shared" si="1"/>
        <v>0</v>
      </c>
      <c r="F20" s="14">
        <f t="shared" si="1"/>
        <v>0</v>
      </c>
      <c r="G20" s="18">
        <f>G77</f>
        <v>0</v>
      </c>
      <c r="H20" s="18">
        <f>H77</f>
        <v>0</v>
      </c>
      <c r="I20" s="18">
        <f t="shared" ref="I20:V20" si="2">I77</f>
        <v>0</v>
      </c>
      <c r="J20" s="18">
        <f t="shared" si="2"/>
        <v>0</v>
      </c>
      <c r="K20" s="18">
        <f t="shared" si="2"/>
        <v>0</v>
      </c>
      <c r="L20" s="18">
        <f t="shared" si="2"/>
        <v>0</v>
      </c>
      <c r="M20" s="18">
        <f t="shared" si="2"/>
        <v>0</v>
      </c>
      <c r="N20" s="18">
        <f t="shared" si="2"/>
        <v>0</v>
      </c>
      <c r="O20" s="18">
        <f t="shared" si="2"/>
        <v>0</v>
      </c>
      <c r="P20" s="18">
        <f t="shared" si="2"/>
        <v>0</v>
      </c>
      <c r="Q20" s="18">
        <f t="shared" si="2"/>
        <v>0</v>
      </c>
      <c r="R20" s="18">
        <f t="shared" si="2"/>
        <v>0</v>
      </c>
      <c r="S20" s="18">
        <f t="shared" si="2"/>
        <v>0</v>
      </c>
      <c r="T20" s="18">
        <f t="shared" si="2"/>
        <v>0</v>
      </c>
      <c r="U20" s="18">
        <f t="shared" si="2"/>
        <v>0</v>
      </c>
      <c r="V20" s="18">
        <f t="shared" si="2"/>
        <v>0</v>
      </c>
      <c r="W20" s="18">
        <f>W77</f>
        <v>0</v>
      </c>
      <c r="X20" s="18">
        <f>X77</f>
        <v>0</v>
      </c>
      <c r="Y20" s="18">
        <f>Y77</f>
        <v>0</v>
      </c>
      <c r="Z20" s="19">
        <f>Z77</f>
        <v>0</v>
      </c>
      <c r="AA20" s="5"/>
      <c r="AB20" s="6"/>
      <c r="AC20" s="6"/>
      <c r="AD20" s="6"/>
    </row>
    <row r="21" spans="1:30" s="8" customFormat="1">
      <c r="A21" s="116" t="s">
        <v>6</v>
      </c>
      <c r="B21" s="14">
        <f>B19-B20</f>
        <v>0</v>
      </c>
      <c r="C21" s="14">
        <f t="shared" ref="C21:Z21" si="3">C19-C20</f>
        <v>0</v>
      </c>
      <c r="D21" s="14">
        <f t="shared" si="3"/>
        <v>0</v>
      </c>
      <c r="E21" s="14">
        <f t="shared" si="3"/>
        <v>0</v>
      </c>
      <c r="F21" s="14">
        <f t="shared" si="3"/>
        <v>0</v>
      </c>
      <c r="G21" s="18">
        <f t="shared" si="3"/>
        <v>0</v>
      </c>
      <c r="H21" s="18">
        <f t="shared" si="3"/>
        <v>0</v>
      </c>
      <c r="I21" s="18">
        <f t="shared" si="3"/>
        <v>0</v>
      </c>
      <c r="J21" s="18">
        <f t="shared" si="3"/>
        <v>0</v>
      </c>
      <c r="K21" s="18">
        <f t="shared" si="3"/>
        <v>0</v>
      </c>
      <c r="L21" s="18">
        <f t="shared" si="3"/>
        <v>0</v>
      </c>
      <c r="M21" s="18">
        <f t="shared" si="3"/>
        <v>0</v>
      </c>
      <c r="N21" s="18">
        <f t="shared" si="3"/>
        <v>0</v>
      </c>
      <c r="O21" s="18">
        <f t="shared" si="3"/>
        <v>0</v>
      </c>
      <c r="P21" s="18">
        <f t="shared" si="3"/>
        <v>0</v>
      </c>
      <c r="Q21" s="18">
        <f t="shared" si="3"/>
        <v>0</v>
      </c>
      <c r="R21" s="18">
        <f t="shared" si="3"/>
        <v>0</v>
      </c>
      <c r="S21" s="18">
        <f t="shared" si="3"/>
        <v>0</v>
      </c>
      <c r="T21" s="18">
        <f t="shared" si="3"/>
        <v>0</v>
      </c>
      <c r="U21" s="18">
        <f t="shared" si="3"/>
        <v>0</v>
      </c>
      <c r="V21" s="18">
        <f t="shared" si="3"/>
        <v>0</v>
      </c>
      <c r="W21" s="18">
        <f t="shared" si="3"/>
        <v>0</v>
      </c>
      <c r="X21" s="18">
        <f t="shared" si="3"/>
        <v>0</v>
      </c>
      <c r="Y21" s="18">
        <f t="shared" si="3"/>
        <v>0</v>
      </c>
      <c r="Z21" s="19">
        <f t="shared" si="3"/>
        <v>0</v>
      </c>
      <c r="AA21" s="3"/>
      <c r="AB21" s="3"/>
      <c r="AC21" s="3"/>
      <c r="AD21" s="3"/>
    </row>
    <row r="22" spans="1:30" s="57" customFormat="1" ht="18" customHeight="1" thickBot="1">
      <c r="A22" s="117" t="s">
        <v>5</v>
      </c>
      <c r="B22" s="96">
        <f>1/((1+$D$31)^(B17-1))</f>
        <v>1</v>
      </c>
      <c r="C22" s="96">
        <f t="shared" ref="C22:Z22" si="4">1/((1+$D$31)^(C17-1))</f>
        <v>0.96153846153846145</v>
      </c>
      <c r="D22" s="96">
        <f t="shared" si="4"/>
        <v>0.92455621301775137</v>
      </c>
      <c r="E22" s="96">
        <f t="shared" si="4"/>
        <v>0.88899635867091487</v>
      </c>
      <c r="F22" s="96">
        <f t="shared" si="4"/>
        <v>0.85480419102972571</v>
      </c>
      <c r="G22" s="96">
        <f t="shared" si="4"/>
        <v>0.82192710675935154</v>
      </c>
      <c r="H22" s="96">
        <f t="shared" si="4"/>
        <v>0.79031452573014571</v>
      </c>
      <c r="I22" s="96">
        <f t="shared" si="4"/>
        <v>0.75991781320206331</v>
      </c>
      <c r="J22" s="96">
        <f t="shared" si="4"/>
        <v>0.73069020500198378</v>
      </c>
      <c r="K22" s="96">
        <f t="shared" si="4"/>
        <v>0.70258673557883045</v>
      </c>
      <c r="L22" s="96">
        <f t="shared" si="4"/>
        <v>0.67556416882579851</v>
      </c>
      <c r="M22" s="96">
        <f t="shared" si="4"/>
        <v>0.6495809315632679</v>
      </c>
      <c r="N22" s="96">
        <f t="shared" si="4"/>
        <v>0.62459704958006512</v>
      </c>
      <c r="O22" s="96">
        <f t="shared" si="4"/>
        <v>0.600574086134678</v>
      </c>
      <c r="P22" s="96">
        <f t="shared" si="4"/>
        <v>0.57747508282180582</v>
      </c>
      <c r="Q22" s="96">
        <f t="shared" si="4"/>
        <v>0.55526450271327477</v>
      </c>
      <c r="R22" s="96">
        <f t="shared" si="4"/>
        <v>0.53390817568584104</v>
      </c>
      <c r="S22" s="96">
        <f t="shared" si="4"/>
        <v>0.51337324585177024</v>
      </c>
      <c r="T22" s="96">
        <f t="shared" si="4"/>
        <v>0.49362812101131748</v>
      </c>
      <c r="U22" s="96">
        <f t="shared" si="4"/>
        <v>0.47464242404934376</v>
      </c>
      <c r="V22" s="96">
        <f t="shared" si="4"/>
        <v>0.45638694620129205</v>
      </c>
      <c r="W22" s="96">
        <f t="shared" si="4"/>
        <v>0.43883360211662686</v>
      </c>
      <c r="X22" s="96">
        <f t="shared" si="4"/>
        <v>0.42195538665060278</v>
      </c>
      <c r="Y22" s="96">
        <f t="shared" si="4"/>
        <v>0.40572633331788732</v>
      </c>
      <c r="Z22" s="101">
        <f t="shared" si="4"/>
        <v>0.39012147434412242</v>
      </c>
    </row>
    <row r="23" spans="1:30" s="8" customFormat="1" ht="14.25" customHeight="1" thickBot="1">
      <c r="A23" s="21" t="s">
        <v>4</v>
      </c>
      <c r="B23" s="22">
        <f t="shared" ref="B23:V23" si="5">+B21*B22</f>
        <v>0</v>
      </c>
      <c r="C23" s="22">
        <f t="shared" si="5"/>
        <v>0</v>
      </c>
      <c r="D23" s="22">
        <f t="shared" si="5"/>
        <v>0</v>
      </c>
      <c r="E23" s="22">
        <f t="shared" si="5"/>
        <v>0</v>
      </c>
      <c r="F23" s="22">
        <f t="shared" si="5"/>
        <v>0</v>
      </c>
      <c r="G23" s="22">
        <f t="shared" si="5"/>
        <v>0</v>
      </c>
      <c r="H23" s="22">
        <f t="shared" si="5"/>
        <v>0</v>
      </c>
      <c r="I23" s="22">
        <f t="shared" si="5"/>
        <v>0</v>
      </c>
      <c r="J23" s="22">
        <f t="shared" si="5"/>
        <v>0</v>
      </c>
      <c r="K23" s="22">
        <f t="shared" si="5"/>
        <v>0</v>
      </c>
      <c r="L23" s="22">
        <f t="shared" si="5"/>
        <v>0</v>
      </c>
      <c r="M23" s="22">
        <f t="shared" si="5"/>
        <v>0</v>
      </c>
      <c r="N23" s="22">
        <f t="shared" si="5"/>
        <v>0</v>
      </c>
      <c r="O23" s="22">
        <f t="shared" si="5"/>
        <v>0</v>
      </c>
      <c r="P23" s="22">
        <f t="shared" si="5"/>
        <v>0</v>
      </c>
      <c r="Q23" s="22">
        <f t="shared" si="5"/>
        <v>0</v>
      </c>
      <c r="R23" s="22">
        <f t="shared" si="5"/>
        <v>0</v>
      </c>
      <c r="S23" s="22">
        <f t="shared" si="5"/>
        <v>0</v>
      </c>
      <c r="T23" s="22">
        <f t="shared" si="5"/>
        <v>0</v>
      </c>
      <c r="U23" s="22">
        <f t="shared" si="5"/>
        <v>0</v>
      </c>
      <c r="V23" s="22">
        <f t="shared" si="5"/>
        <v>0</v>
      </c>
      <c r="W23" s="22">
        <f>IF(B13&lt;13,0,+W21*W22)</f>
        <v>0</v>
      </c>
      <c r="X23" s="22">
        <f>IF(B13&lt;25,0,+X21*X22)</f>
        <v>0</v>
      </c>
      <c r="Y23" s="22">
        <f>IF(B13&lt;37,0,+Y21*Y22)</f>
        <v>0</v>
      </c>
      <c r="Z23" s="22">
        <f>IF(B13&lt;49,0,+Z21*Z22)</f>
        <v>0</v>
      </c>
    </row>
    <row r="24" spans="1:30" s="56" customFormat="1" ht="14.25" customHeight="1" thickTop="1">
      <c r="A24" s="7"/>
      <c r="B24" s="7"/>
      <c r="C24" s="7"/>
      <c r="D24" s="7"/>
      <c r="E24" s="7"/>
      <c r="F24" s="7"/>
      <c r="G24" s="7"/>
      <c r="H24" s="7"/>
      <c r="I24" s="7"/>
      <c r="J24" s="7"/>
      <c r="K24" s="7"/>
      <c r="L24" s="7"/>
      <c r="M24" s="7"/>
      <c r="N24" s="7"/>
      <c r="O24" s="7"/>
      <c r="P24" s="7"/>
      <c r="Q24" s="7"/>
      <c r="R24" s="7"/>
      <c r="S24" s="7"/>
      <c r="T24" s="7"/>
      <c r="U24" s="7"/>
      <c r="V24" s="7"/>
      <c r="W24" s="7"/>
      <c r="X24" s="7"/>
      <c r="Y24" s="7"/>
      <c r="Z24" s="7"/>
    </row>
    <row r="25" spans="1:30" s="56" customFormat="1" ht="14.25" customHeight="1">
      <c r="A25" s="163" t="s">
        <v>43</v>
      </c>
      <c r="B25" s="164"/>
      <c r="C25" s="164"/>
      <c r="D25" s="164"/>
      <c r="E25" s="7"/>
      <c r="F25" s="7"/>
      <c r="G25" s="7"/>
      <c r="H25" s="7"/>
      <c r="I25" s="7"/>
      <c r="J25" s="7"/>
      <c r="K25" s="7"/>
      <c r="L25" s="7"/>
      <c r="M25" s="7"/>
      <c r="N25" s="7"/>
      <c r="O25" s="7"/>
      <c r="P25" s="7"/>
      <c r="Q25" s="7"/>
      <c r="R25" s="7"/>
      <c r="S25" s="7"/>
      <c r="T25" s="7"/>
      <c r="U25" s="7"/>
      <c r="V25" s="7"/>
      <c r="W25" s="7"/>
      <c r="X25" s="7"/>
      <c r="Y25" s="7"/>
      <c r="Z25" s="7"/>
    </row>
    <row r="26" spans="1:30" s="8" customFormat="1" ht="16.899999999999999" customHeight="1">
      <c r="A26" s="165"/>
      <c r="B26" s="164"/>
      <c r="C26" s="164"/>
      <c r="D26" s="164"/>
    </row>
    <row r="27" spans="1:30">
      <c r="A27" s="165"/>
      <c r="B27" s="164"/>
      <c r="C27" s="164"/>
      <c r="D27" s="164"/>
      <c r="F27" s="58"/>
    </row>
    <row r="28" spans="1:30">
      <c r="A28" s="9"/>
      <c r="B28" s="10"/>
      <c r="C28" s="10"/>
      <c r="D28" s="10"/>
      <c r="F28" s="58"/>
    </row>
    <row r="29" spans="1:30" ht="15.75" thickBot="1">
      <c r="A29" s="9"/>
      <c r="B29" s="10"/>
      <c r="C29" s="10"/>
      <c r="D29" s="10"/>
      <c r="E29" s="74"/>
      <c r="F29" s="75"/>
      <c r="G29" s="74"/>
      <c r="H29" s="74"/>
      <c r="I29" s="74"/>
      <c r="J29" s="74"/>
      <c r="K29" s="74"/>
      <c r="L29" s="74"/>
      <c r="M29" s="74"/>
      <c r="N29" s="74"/>
      <c r="O29" s="74"/>
      <c r="P29" s="74"/>
      <c r="Q29" s="74"/>
      <c r="R29" s="74"/>
    </row>
    <row r="30" spans="1:30">
      <c r="A30" s="23" t="s">
        <v>7</v>
      </c>
      <c r="B30" s="24">
        <f>B18*B22+C18*C22+D18*D22+E18*E22+F18*F22</f>
        <v>0</v>
      </c>
      <c r="C30" s="25"/>
      <c r="D30" s="26"/>
      <c r="E30" s="74"/>
      <c r="F30" s="74"/>
      <c r="G30" s="74"/>
      <c r="H30" s="74"/>
      <c r="I30" s="74"/>
      <c r="J30" s="74"/>
      <c r="K30" s="74"/>
      <c r="L30" s="74"/>
      <c r="M30" s="74"/>
      <c r="N30" s="74"/>
      <c r="O30" s="74"/>
      <c r="P30" s="74"/>
      <c r="Q30" s="74"/>
      <c r="R30" s="74"/>
    </row>
    <row r="31" spans="1:30">
      <c r="A31" s="27" t="s">
        <v>3</v>
      </c>
      <c r="B31" s="28">
        <f>SUM(B23:Z23)</f>
        <v>0</v>
      </c>
      <c r="C31" s="29" t="s">
        <v>2</v>
      </c>
      <c r="D31" s="45">
        <v>0.04</v>
      </c>
      <c r="E31" s="74"/>
      <c r="F31" s="74"/>
      <c r="G31" s="74"/>
      <c r="H31" s="76"/>
      <c r="I31" s="74"/>
      <c r="J31" s="74"/>
      <c r="K31" s="74"/>
      <c r="L31" s="74"/>
      <c r="M31" s="74"/>
      <c r="N31" s="74"/>
      <c r="O31" s="74"/>
      <c r="P31" s="74"/>
      <c r="Q31" s="74"/>
      <c r="R31" s="74"/>
    </row>
    <row r="32" spans="1:30" s="48" customFormat="1" ht="15.75" thickBot="1">
      <c r="A32" s="30" t="s">
        <v>1</v>
      </c>
      <c r="B32" s="31">
        <f>+B30-B31</f>
        <v>0</v>
      </c>
      <c r="C32" s="32"/>
      <c r="D32" s="33"/>
      <c r="E32" s="77" t="s">
        <v>97</v>
      </c>
      <c r="F32" s="78"/>
      <c r="G32" s="78"/>
      <c r="H32" s="78"/>
      <c r="I32" s="78"/>
      <c r="J32" s="78"/>
      <c r="K32" s="78"/>
      <c r="L32" s="78"/>
      <c r="M32" s="78"/>
      <c r="N32" s="78"/>
      <c r="O32" s="78"/>
      <c r="P32" s="78"/>
      <c r="Q32" s="78"/>
      <c r="R32" s="78"/>
    </row>
    <row r="33" spans="1:21">
      <c r="B33" s="58"/>
      <c r="E33" s="74"/>
      <c r="F33" s="75"/>
      <c r="G33" s="74"/>
      <c r="H33" s="74"/>
      <c r="I33" s="74"/>
      <c r="J33" s="74"/>
      <c r="K33" s="74"/>
      <c r="L33" s="74"/>
      <c r="M33" s="74"/>
      <c r="N33" s="74"/>
      <c r="O33" s="74"/>
      <c r="P33" s="74"/>
      <c r="Q33" s="74"/>
      <c r="R33" s="74"/>
    </row>
    <row r="34" spans="1:21">
      <c r="A34" s="166" t="s">
        <v>28</v>
      </c>
      <c r="B34" s="167"/>
      <c r="C34" s="167"/>
      <c r="D34" s="168"/>
      <c r="E34" s="74"/>
      <c r="F34" s="75"/>
      <c r="G34" s="74"/>
      <c r="H34" s="74"/>
      <c r="I34" s="74"/>
      <c r="J34" s="74"/>
      <c r="K34" s="74"/>
      <c r="L34" s="74"/>
      <c r="M34" s="74"/>
      <c r="N34" s="74"/>
      <c r="O34" s="74"/>
      <c r="P34" s="74"/>
      <c r="Q34" s="74"/>
      <c r="R34" s="74"/>
    </row>
    <row r="35" spans="1:21" ht="15.75">
      <c r="A35" s="145" t="s">
        <v>29</v>
      </c>
      <c r="B35" s="146"/>
      <c r="C35" s="147"/>
      <c r="D35" s="82">
        <f>SUM(B46:F46)</f>
        <v>0</v>
      </c>
      <c r="E35" s="74"/>
      <c r="F35" s="75"/>
      <c r="G35" s="74"/>
      <c r="H35" s="74"/>
      <c r="I35" s="74"/>
      <c r="J35" s="74"/>
      <c r="K35" s="74"/>
      <c r="L35" s="74"/>
      <c r="M35" s="74"/>
      <c r="N35" s="74"/>
      <c r="O35" s="74"/>
      <c r="P35" s="74"/>
      <c r="Q35" s="74"/>
      <c r="R35" s="74"/>
    </row>
    <row r="36" spans="1:21" ht="15.75">
      <c r="A36" s="145" t="s">
        <v>31</v>
      </c>
      <c r="B36" s="146"/>
      <c r="C36" s="147"/>
      <c r="D36" s="97">
        <v>0</v>
      </c>
      <c r="E36" s="74"/>
      <c r="F36" s="74"/>
      <c r="G36" s="169" t="s">
        <v>95</v>
      </c>
      <c r="H36" s="170"/>
      <c r="I36" s="170"/>
      <c r="J36" s="170"/>
      <c r="K36" s="170"/>
      <c r="L36" s="170"/>
      <c r="M36" s="170"/>
      <c r="N36" s="170"/>
      <c r="O36" s="170"/>
      <c r="P36" s="170"/>
      <c r="Q36" s="170"/>
      <c r="R36" s="170"/>
    </row>
    <row r="37" spans="1:21" ht="15.75">
      <c r="A37" s="145" t="s">
        <v>32</v>
      </c>
      <c r="B37" s="146"/>
      <c r="C37" s="147"/>
      <c r="D37" s="82">
        <f>D35*D36</f>
        <v>0</v>
      </c>
      <c r="E37" s="79" t="str">
        <f>IF(B32&lt;D37,"ACHTUNG","OKAY")</f>
        <v>OKAY</v>
      </c>
      <c r="F37" s="75"/>
      <c r="G37" s="80"/>
      <c r="H37" s="80"/>
      <c r="I37" s="80"/>
      <c r="J37" s="80"/>
      <c r="K37" s="80"/>
      <c r="L37" s="80"/>
      <c r="M37" s="80"/>
      <c r="N37" s="80"/>
      <c r="O37" s="80"/>
      <c r="P37" s="80"/>
      <c r="Q37" s="80"/>
      <c r="R37" s="80"/>
    </row>
    <row r="38" spans="1:21" ht="15.75">
      <c r="A38" s="145" t="s">
        <v>30</v>
      </c>
      <c r="B38" s="146"/>
      <c r="C38" s="147"/>
      <c r="D38" s="84">
        <v>0</v>
      </c>
      <c r="E38" s="74"/>
      <c r="F38" s="74"/>
      <c r="G38" s="148" t="s">
        <v>33</v>
      </c>
      <c r="H38" s="149"/>
      <c r="I38" s="149"/>
      <c r="J38" s="149"/>
      <c r="K38" s="149"/>
      <c r="L38" s="149"/>
      <c r="M38" s="149"/>
      <c r="N38" s="149"/>
      <c r="O38" s="149"/>
      <c r="P38" s="149"/>
      <c r="Q38" s="149"/>
      <c r="R38" s="149"/>
    </row>
    <row r="39" spans="1:21" ht="15.75">
      <c r="A39" s="145" t="s">
        <v>34</v>
      </c>
      <c r="B39" s="146"/>
      <c r="C39" s="147"/>
      <c r="D39" s="82">
        <f>D35-D37-D38</f>
        <v>0</v>
      </c>
      <c r="E39" s="74"/>
      <c r="F39" s="74"/>
      <c r="G39" s="149"/>
      <c r="H39" s="149"/>
      <c r="I39" s="149"/>
      <c r="J39" s="149"/>
      <c r="K39" s="149"/>
      <c r="L39" s="149"/>
      <c r="M39" s="149"/>
      <c r="N39" s="149"/>
      <c r="O39" s="149"/>
      <c r="P39" s="149"/>
      <c r="Q39" s="149"/>
      <c r="R39" s="149"/>
    </row>
    <row r="40" spans="1:21" s="51" customFormat="1" ht="15.75">
      <c r="A40" s="145" t="s">
        <v>35</v>
      </c>
      <c r="B40" s="146"/>
      <c r="C40" s="147"/>
      <c r="D40" s="98" t="e">
        <f>D39/D35</f>
        <v>#DIV/0!</v>
      </c>
      <c r="E40" s="53"/>
      <c r="F40" s="53"/>
      <c r="G40" s="53"/>
      <c r="H40" s="53"/>
      <c r="I40" s="53"/>
      <c r="J40" s="53"/>
      <c r="K40" s="53"/>
      <c r="L40" s="53"/>
      <c r="M40" s="53"/>
      <c r="N40" s="53"/>
      <c r="O40" s="53"/>
      <c r="P40" s="53"/>
      <c r="Q40" s="53"/>
      <c r="R40" s="53"/>
      <c r="S40" s="50"/>
      <c r="T40" s="50"/>
      <c r="U40" s="50"/>
    </row>
    <row r="41" spans="1:21" s="51" customFormat="1">
      <c r="A41" s="50"/>
      <c r="B41" s="50"/>
      <c r="C41" s="50"/>
      <c r="D41" s="50"/>
      <c r="E41" s="50"/>
      <c r="F41" s="50"/>
      <c r="S41" s="50"/>
      <c r="T41" s="50"/>
      <c r="U41" s="50"/>
    </row>
    <row r="42" spans="1:21" ht="15.75" thickBot="1">
      <c r="A42" s="11"/>
      <c r="B42" s="11"/>
      <c r="C42" s="11"/>
      <c r="D42" s="11"/>
      <c r="E42" s="11"/>
      <c r="F42" s="11"/>
    </row>
    <row r="43" spans="1:21" ht="16.149999999999999" customHeight="1" thickTop="1">
      <c r="A43" s="150" t="s">
        <v>10</v>
      </c>
      <c r="B43" s="151"/>
      <c r="C43" s="151"/>
      <c r="D43" s="151"/>
      <c r="E43" s="151"/>
      <c r="F43" s="152"/>
    </row>
    <row r="44" spans="1:21">
      <c r="A44" s="81" t="s">
        <v>52</v>
      </c>
      <c r="B44" s="81">
        <v>1</v>
      </c>
      <c r="C44" s="81">
        <v>2</v>
      </c>
      <c r="D44" s="81">
        <v>3</v>
      </c>
      <c r="E44" s="81">
        <v>4</v>
      </c>
      <c r="F44" s="81">
        <v>5</v>
      </c>
      <c r="S44" s="48"/>
    </row>
    <row r="45" spans="1:21" ht="16.899999999999999" customHeight="1">
      <c r="A45" s="81" t="s">
        <v>20</v>
      </c>
      <c r="B45" s="59">
        <f>B46+B47</f>
        <v>0</v>
      </c>
      <c r="C45" s="59">
        <f>IF(B13&lt;13,0,C46+C47)</f>
        <v>0</v>
      </c>
      <c r="D45" s="59">
        <f>IF(B13&lt;25,0,D46+D47)</f>
        <v>0</v>
      </c>
      <c r="E45" s="59">
        <f>IF(B13&lt;37,0,E46+E47)</f>
        <v>0</v>
      </c>
      <c r="F45" s="59">
        <f>IF(B13&lt;49,0,F46+F47)</f>
        <v>0</v>
      </c>
    </row>
    <row r="46" spans="1:21">
      <c r="A46" s="83" t="s">
        <v>8</v>
      </c>
      <c r="B46" s="91"/>
      <c r="C46" s="91"/>
      <c r="D46" s="91"/>
      <c r="E46" s="91"/>
      <c r="F46" s="91"/>
      <c r="G46" s="92" t="s">
        <v>96</v>
      </c>
      <c r="H46" s="92"/>
      <c r="I46" s="92"/>
      <c r="J46" s="92"/>
      <c r="K46" s="92"/>
      <c r="L46" s="92"/>
      <c r="M46" s="92"/>
      <c r="N46" s="92"/>
      <c r="O46" s="92"/>
      <c r="P46" s="92"/>
      <c r="Q46" s="92"/>
      <c r="R46" s="92"/>
    </row>
    <row r="47" spans="1:21" ht="15" customHeight="1">
      <c r="A47" s="83" t="s">
        <v>0</v>
      </c>
      <c r="B47" s="59">
        <f>SUM(B48:B52)</f>
        <v>0</v>
      </c>
      <c r="C47" s="59">
        <f>IF(B13&lt;13,0,SUM(C48:C52))</f>
        <v>0</v>
      </c>
      <c r="D47" s="59">
        <f>IF(B13&lt;25,0,SUM(D48:D52))</f>
        <v>0</v>
      </c>
      <c r="E47" s="59">
        <f>IF(B13&lt;37,0,SUM(E48:E52))</f>
        <v>0</v>
      </c>
      <c r="F47" s="59">
        <f>IF(B13&lt;49,0,SUM(F48:F52))</f>
        <v>0</v>
      </c>
      <c r="G47" s="93"/>
      <c r="H47" s="93"/>
      <c r="I47" s="93"/>
      <c r="J47" s="93"/>
      <c r="K47" s="93"/>
      <c r="L47" s="93"/>
      <c r="M47" s="93"/>
      <c r="N47" s="93"/>
      <c r="O47" s="93"/>
      <c r="P47" s="93"/>
      <c r="Q47" s="93"/>
      <c r="R47" s="93"/>
    </row>
    <row r="48" spans="1:21" ht="15.75" customHeight="1">
      <c r="A48" s="85" t="s">
        <v>19</v>
      </c>
      <c r="B48" s="63"/>
      <c r="C48" s="63"/>
      <c r="D48" s="63"/>
      <c r="E48" s="63"/>
      <c r="F48" s="63"/>
      <c r="G48" s="153" t="s">
        <v>69</v>
      </c>
      <c r="H48" s="154"/>
      <c r="I48" s="154"/>
      <c r="J48" s="154"/>
      <c r="K48" s="144"/>
      <c r="L48" s="144"/>
      <c r="M48" s="144"/>
      <c r="N48" s="144"/>
      <c r="O48" s="144"/>
      <c r="P48" s="144"/>
      <c r="Q48" s="144"/>
      <c r="R48" s="144"/>
    </row>
    <row r="49" spans="1:30">
      <c r="A49" s="85" t="s">
        <v>99</v>
      </c>
      <c r="B49" s="63"/>
      <c r="C49" s="63"/>
      <c r="D49" s="63"/>
      <c r="E49" s="63"/>
      <c r="F49" s="63"/>
      <c r="G49" s="154"/>
      <c r="H49" s="154"/>
      <c r="I49" s="154"/>
      <c r="J49" s="154"/>
      <c r="K49" s="144"/>
      <c r="L49" s="144"/>
      <c r="M49" s="144"/>
      <c r="N49" s="144"/>
      <c r="O49" s="144"/>
      <c r="P49" s="144"/>
      <c r="Q49" s="144"/>
      <c r="R49" s="144"/>
    </row>
    <row r="50" spans="1:30">
      <c r="A50" s="44" t="s">
        <v>11</v>
      </c>
      <c r="B50" s="65"/>
      <c r="C50" s="65"/>
      <c r="D50" s="65"/>
      <c r="E50" s="65"/>
      <c r="F50" s="65"/>
      <c r="G50" s="154"/>
      <c r="H50" s="154"/>
      <c r="I50" s="154"/>
      <c r="J50" s="154"/>
      <c r="K50" s="144"/>
      <c r="L50" s="144"/>
      <c r="M50" s="144"/>
      <c r="N50" s="144"/>
      <c r="O50" s="144"/>
      <c r="P50" s="144"/>
      <c r="Q50" s="144"/>
      <c r="R50" s="144"/>
    </row>
    <row r="51" spans="1:30">
      <c r="A51" s="44"/>
      <c r="B51" s="65"/>
      <c r="C51" s="65"/>
      <c r="D51" s="65"/>
      <c r="E51" s="65"/>
      <c r="F51" s="65"/>
      <c r="G51" s="154"/>
      <c r="H51" s="154"/>
      <c r="I51" s="154"/>
      <c r="J51" s="154"/>
      <c r="K51" s="144"/>
      <c r="L51" s="144"/>
      <c r="M51" s="144"/>
      <c r="N51" s="144"/>
      <c r="O51" s="144"/>
      <c r="P51" s="144"/>
      <c r="Q51" s="144"/>
      <c r="R51" s="144"/>
    </row>
    <row r="52" spans="1:30" ht="15.75" thickBot="1">
      <c r="A52" s="88"/>
      <c r="B52" s="60"/>
      <c r="C52" s="60"/>
      <c r="D52" s="60"/>
      <c r="E52" s="60"/>
      <c r="F52" s="60"/>
      <c r="G52" s="154"/>
      <c r="H52" s="154"/>
      <c r="I52" s="154"/>
      <c r="J52" s="154"/>
      <c r="K52" s="144"/>
      <c r="L52" s="144"/>
      <c r="M52" s="144"/>
      <c r="N52" s="144"/>
      <c r="O52" s="144"/>
      <c r="P52" s="144"/>
      <c r="Q52" s="144"/>
      <c r="R52" s="144"/>
    </row>
    <row r="53" spans="1:30" ht="15.75" thickTop="1">
      <c r="A53" s="50"/>
      <c r="B53" s="50"/>
      <c r="C53" s="50"/>
      <c r="D53" s="50"/>
      <c r="E53" s="50"/>
      <c r="F53" s="50"/>
      <c r="G53" s="61"/>
      <c r="H53" s="61"/>
      <c r="I53" s="61"/>
      <c r="J53" s="61"/>
      <c r="K53" s="46"/>
      <c r="L53" s="46"/>
      <c r="M53" s="46"/>
      <c r="N53" s="46"/>
      <c r="O53" s="46"/>
      <c r="P53" s="46"/>
      <c r="Q53" s="46"/>
      <c r="R53" s="46"/>
      <c r="S53" s="51"/>
    </row>
    <row r="54" spans="1:30">
      <c r="K54" s="50"/>
      <c r="L54" s="50"/>
      <c r="M54" s="50"/>
      <c r="N54" s="46"/>
      <c r="O54" s="46"/>
      <c r="P54" s="46"/>
      <c r="Q54" s="46"/>
      <c r="R54" s="46"/>
      <c r="S54" s="51"/>
    </row>
    <row r="55" spans="1:30" ht="15.6" customHeight="1">
      <c r="A55" s="89" t="s">
        <v>92</v>
      </c>
      <c r="B55" s="90"/>
      <c r="C55" s="90"/>
      <c r="D55" s="90"/>
      <c r="E55" s="90"/>
      <c r="F55" s="90"/>
      <c r="G55" s="90"/>
      <c r="H55" s="90"/>
      <c r="I55" s="90"/>
      <c r="J55" s="90"/>
      <c r="K55" s="118"/>
      <c r="L55" s="118"/>
      <c r="M55" s="50"/>
      <c r="N55" s="46"/>
      <c r="O55" s="46"/>
      <c r="P55" s="46"/>
      <c r="Q55" s="46"/>
      <c r="R55" s="46"/>
      <c r="S55" s="51"/>
    </row>
    <row r="56" spans="1:30">
      <c r="A56" s="139" t="s">
        <v>24</v>
      </c>
      <c r="B56" s="140"/>
      <c r="C56" s="140"/>
      <c r="D56" s="140"/>
      <c r="E56" s="140"/>
      <c r="F56" s="140"/>
      <c r="G56" s="140"/>
      <c r="H56" s="140"/>
      <c r="I56" s="140"/>
      <c r="J56" s="140"/>
      <c r="K56" s="140"/>
      <c r="L56" s="140"/>
      <c r="M56" s="140"/>
      <c r="N56" s="140"/>
      <c r="O56" s="140"/>
      <c r="P56" s="140"/>
      <c r="Q56" s="140"/>
      <c r="R56" s="140"/>
      <c r="S56" s="140"/>
      <c r="T56" s="140"/>
      <c r="U56" s="140"/>
      <c r="V56" s="140"/>
      <c r="W56" s="140"/>
      <c r="X56" s="140"/>
      <c r="Y56" s="140"/>
      <c r="Z56" s="141"/>
    </row>
    <row r="57" spans="1:30" ht="17.25">
      <c r="A57" s="37" t="s">
        <v>42</v>
      </c>
      <c r="B57" s="54">
        <v>1</v>
      </c>
      <c r="C57" s="54">
        <v>2</v>
      </c>
      <c r="D57" s="54">
        <v>3</v>
      </c>
      <c r="E57" s="54">
        <v>4</v>
      </c>
      <c r="F57" s="54">
        <v>5</v>
      </c>
      <c r="G57" s="62">
        <v>6</v>
      </c>
      <c r="H57" s="54">
        <v>7</v>
      </c>
      <c r="I57" s="54">
        <v>8</v>
      </c>
      <c r="J57" s="54">
        <v>9</v>
      </c>
      <c r="K57" s="54">
        <v>10</v>
      </c>
      <c r="L57" s="54">
        <v>11</v>
      </c>
      <c r="M57" s="54">
        <v>12</v>
      </c>
      <c r="N57" s="54">
        <v>13</v>
      </c>
      <c r="O57" s="54">
        <v>14</v>
      </c>
      <c r="P57" s="54">
        <v>15</v>
      </c>
      <c r="Q57" s="54">
        <v>16</v>
      </c>
      <c r="R57" s="54">
        <v>17</v>
      </c>
      <c r="S57" s="54">
        <v>18</v>
      </c>
      <c r="T57" s="54">
        <v>19</v>
      </c>
      <c r="U57" s="54">
        <v>20</v>
      </c>
      <c r="V57" s="54">
        <v>21</v>
      </c>
      <c r="W57" s="54">
        <v>22</v>
      </c>
      <c r="X57" s="54">
        <v>23</v>
      </c>
      <c r="Y57" s="54">
        <v>24</v>
      </c>
      <c r="Z57" s="55">
        <v>25</v>
      </c>
    </row>
    <row r="58" spans="1:30" ht="15.75" customHeight="1">
      <c r="A58" s="85" t="s">
        <v>13</v>
      </c>
      <c r="B58" s="86"/>
      <c r="C58" s="86"/>
      <c r="D58" s="86"/>
      <c r="E58" s="86"/>
      <c r="F58" s="86"/>
      <c r="G58" s="86"/>
      <c r="H58" s="86"/>
      <c r="I58" s="86"/>
      <c r="J58" s="86"/>
      <c r="K58" s="86"/>
      <c r="L58" s="86"/>
      <c r="M58" s="86"/>
      <c r="N58" s="86"/>
      <c r="O58" s="86"/>
      <c r="P58" s="86"/>
      <c r="Q58" s="86"/>
      <c r="R58" s="86"/>
      <c r="S58" s="86"/>
      <c r="T58" s="86"/>
      <c r="U58" s="86"/>
      <c r="V58" s="86"/>
      <c r="W58" s="86"/>
      <c r="X58" s="86"/>
      <c r="Y58" s="86"/>
      <c r="Z58" s="86"/>
      <c r="AA58" s="142" t="s">
        <v>70</v>
      </c>
      <c r="AB58" s="143"/>
      <c r="AC58" s="143"/>
      <c r="AD58" s="143"/>
    </row>
    <row r="59" spans="1:30" ht="15.75">
      <c r="A59" s="85" t="s">
        <v>15</v>
      </c>
      <c r="B59" s="86"/>
      <c r="C59" s="86"/>
      <c r="D59" s="86"/>
      <c r="E59" s="86"/>
      <c r="F59" s="86"/>
      <c r="G59" s="86"/>
      <c r="H59" s="86"/>
      <c r="I59" s="86"/>
      <c r="J59" s="86"/>
      <c r="K59" s="86"/>
      <c r="L59" s="86"/>
      <c r="M59" s="86"/>
      <c r="N59" s="86"/>
      <c r="O59" s="86"/>
      <c r="P59" s="86"/>
      <c r="Q59" s="86"/>
      <c r="R59" s="86"/>
      <c r="S59" s="86"/>
      <c r="T59" s="86"/>
      <c r="U59" s="86"/>
      <c r="V59" s="86"/>
      <c r="W59" s="86"/>
      <c r="X59" s="86"/>
      <c r="Y59" s="86"/>
      <c r="Z59" s="86"/>
      <c r="AA59" s="144"/>
      <c r="AB59" s="143"/>
      <c r="AC59" s="143"/>
      <c r="AD59" s="143"/>
    </row>
    <row r="60" spans="1:30" ht="15.75">
      <c r="A60" s="44" t="s">
        <v>16</v>
      </c>
      <c r="B60" s="87"/>
      <c r="C60" s="87"/>
      <c r="D60" s="87"/>
      <c r="E60" s="87"/>
      <c r="F60" s="87"/>
      <c r="G60" s="87"/>
      <c r="H60" s="87"/>
      <c r="I60" s="87"/>
      <c r="J60" s="87"/>
      <c r="K60" s="87"/>
      <c r="L60" s="87"/>
      <c r="M60" s="87"/>
      <c r="N60" s="87"/>
      <c r="O60" s="87"/>
      <c r="P60" s="87"/>
      <c r="Q60" s="87"/>
      <c r="R60" s="87"/>
      <c r="S60" s="87"/>
      <c r="T60" s="87"/>
      <c r="U60" s="87"/>
      <c r="V60" s="87"/>
      <c r="W60" s="87"/>
      <c r="X60" s="87"/>
      <c r="Y60" s="87"/>
      <c r="Z60" s="87"/>
      <c r="AA60" s="144"/>
      <c r="AB60" s="143"/>
      <c r="AC60" s="143"/>
      <c r="AD60" s="143"/>
    </row>
    <row r="61" spans="1:30" ht="15.75">
      <c r="A61" s="44" t="s">
        <v>14</v>
      </c>
      <c r="B61" s="87"/>
      <c r="C61" s="87"/>
      <c r="D61" s="87"/>
      <c r="E61" s="87"/>
      <c r="F61" s="87"/>
      <c r="G61" s="87"/>
      <c r="H61" s="87"/>
      <c r="I61" s="87"/>
      <c r="J61" s="87"/>
      <c r="K61" s="87"/>
      <c r="L61" s="87"/>
      <c r="M61" s="87"/>
      <c r="N61" s="87"/>
      <c r="O61" s="87"/>
      <c r="P61" s="87"/>
      <c r="Q61" s="87"/>
      <c r="R61" s="87"/>
      <c r="S61" s="87"/>
      <c r="T61" s="87"/>
      <c r="U61" s="87"/>
      <c r="V61" s="87"/>
      <c r="W61" s="87"/>
      <c r="X61" s="87"/>
      <c r="Y61" s="87"/>
      <c r="Z61" s="87"/>
      <c r="AA61" s="144"/>
      <c r="AB61" s="143"/>
      <c r="AC61" s="143"/>
      <c r="AD61" s="143"/>
    </row>
    <row r="62" spans="1:30" ht="15.75">
      <c r="A62" s="44" t="s">
        <v>39</v>
      </c>
      <c r="B62" s="87"/>
      <c r="C62" s="87"/>
      <c r="D62" s="87"/>
      <c r="E62" s="87"/>
      <c r="F62" s="87"/>
      <c r="G62" s="87"/>
      <c r="H62" s="87"/>
      <c r="I62" s="87"/>
      <c r="J62" s="87"/>
      <c r="K62" s="87"/>
      <c r="L62" s="87"/>
      <c r="M62" s="87"/>
      <c r="N62" s="87"/>
      <c r="O62" s="87"/>
      <c r="P62" s="87"/>
      <c r="Q62" s="87"/>
      <c r="R62" s="87"/>
      <c r="S62" s="87"/>
      <c r="T62" s="87"/>
      <c r="U62" s="87"/>
      <c r="V62" s="87"/>
      <c r="W62" s="87"/>
      <c r="X62" s="87"/>
      <c r="Y62" s="87"/>
      <c r="Z62" s="87"/>
      <c r="AA62" s="144"/>
      <c r="AB62" s="143"/>
      <c r="AC62" s="143"/>
      <c r="AD62" s="143"/>
    </row>
    <row r="63" spans="1:30">
      <c r="A63" s="12"/>
      <c r="B63" s="65"/>
      <c r="C63" s="65"/>
      <c r="D63" s="65"/>
      <c r="E63" s="65"/>
      <c r="F63" s="65"/>
      <c r="G63" s="64"/>
      <c r="H63" s="65"/>
      <c r="I63" s="65"/>
      <c r="J63" s="65"/>
      <c r="K63" s="65"/>
      <c r="L63" s="65"/>
      <c r="M63" s="65"/>
      <c r="N63" s="65"/>
      <c r="O63" s="65"/>
      <c r="P63" s="65"/>
      <c r="Q63" s="65"/>
      <c r="R63" s="65"/>
      <c r="S63" s="65"/>
      <c r="T63" s="65"/>
      <c r="U63" s="65"/>
      <c r="V63" s="65"/>
      <c r="W63" s="65"/>
      <c r="X63" s="65"/>
      <c r="Y63" s="65"/>
      <c r="Z63" s="66"/>
      <c r="AA63" s="144"/>
      <c r="AB63" s="143"/>
      <c r="AC63" s="143"/>
      <c r="AD63" s="143"/>
    </row>
    <row r="64" spans="1:30">
      <c r="A64" s="12"/>
      <c r="B64" s="65"/>
      <c r="C64" s="65"/>
      <c r="D64" s="65"/>
      <c r="E64" s="65"/>
      <c r="F64" s="65"/>
      <c r="G64" s="64"/>
      <c r="H64" s="65"/>
      <c r="I64" s="65"/>
      <c r="J64" s="65"/>
      <c r="K64" s="65"/>
      <c r="L64" s="65"/>
      <c r="M64" s="65"/>
      <c r="N64" s="65"/>
      <c r="O64" s="65"/>
      <c r="P64" s="65"/>
      <c r="Q64" s="65"/>
      <c r="R64" s="65"/>
      <c r="S64" s="65"/>
      <c r="T64" s="65"/>
      <c r="U64" s="65"/>
      <c r="V64" s="65"/>
      <c r="W64" s="65"/>
      <c r="X64" s="65"/>
      <c r="Y64" s="65"/>
      <c r="Z64" s="66"/>
      <c r="AA64" s="144"/>
      <c r="AB64" s="143"/>
      <c r="AC64" s="143"/>
      <c r="AD64" s="143"/>
    </row>
    <row r="65" spans="1:30">
      <c r="A65" s="12"/>
      <c r="B65" s="65"/>
      <c r="C65" s="65"/>
      <c r="D65" s="65"/>
      <c r="E65" s="65"/>
      <c r="F65" s="65"/>
      <c r="G65" s="64"/>
      <c r="H65" s="65"/>
      <c r="I65" s="65"/>
      <c r="J65" s="65"/>
      <c r="K65" s="65"/>
      <c r="L65" s="65"/>
      <c r="M65" s="65"/>
      <c r="N65" s="65"/>
      <c r="O65" s="65"/>
      <c r="P65" s="65"/>
      <c r="Q65" s="65"/>
      <c r="R65" s="65"/>
      <c r="S65" s="65"/>
      <c r="T65" s="65"/>
      <c r="U65" s="65"/>
      <c r="V65" s="65"/>
      <c r="W65" s="65"/>
      <c r="X65" s="65"/>
      <c r="Y65" s="65"/>
      <c r="Z65" s="66"/>
      <c r="AA65" s="144"/>
      <c r="AB65" s="143"/>
      <c r="AC65" s="143"/>
      <c r="AD65" s="143"/>
    </row>
    <row r="66" spans="1:30">
      <c r="A66" s="12"/>
      <c r="B66" s="65"/>
      <c r="C66" s="65"/>
      <c r="D66" s="65"/>
      <c r="E66" s="65"/>
      <c r="F66" s="65"/>
      <c r="G66" s="64"/>
      <c r="H66" s="65"/>
      <c r="I66" s="65"/>
      <c r="J66" s="65"/>
      <c r="K66" s="65"/>
      <c r="L66" s="65"/>
      <c r="M66" s="65"/>
      <c r="N66" s="65"/>
      <c r="O66" s="65"/>
      <c r="P66" s="65"/>
      <c r="Q66" s="65"/>
      <c r="R66" s="65"/>
      <c r="S66" s="65"/>
      <c r="T66" s="65"/>
      <c r="U66" s="65"/>
      <c r="V66" s="65"/>
      <c r="W66" s="65"/>
      <c r="X66" s="65"/>
      <c r="Y66" s="65"/>
      <c r="Z66" s="66"/>
      <c r="AA66" s="144"/>
      <c r="AB66" s="143"/>
      <c r="AC66" s="143"/>
      <c r="AD66" s="143"/>
    </row>
    <row r="67" spans="1:30">
      <c r="A67" s="12"/>
      <c r="B67" s="65"/>
      <c r="C67" s="65"/>
      <c r="D67" s="65"/>
      <c r="E67" s="65"/>
      <c r="F67" s="65"/>
      <c r="G67" s="64"/>
      <c r="H67" s="65"/>
      <c r="I67" s="65"/>
      <c r="J67" s="65"/>
      <c r="K67" s="65"/>
      <c r="L67" s="65"/>
      <c r="M67" s="65"/>
      <c r="N67" s="65"/>
      <c r="O67" s="65"/>
      <c r="P67" s="65"/>
      <c r="Q67" s="65"/>
      <c r="R67" s="65"/>
      <c r="S67" s="65"/>
      <c r="T67" s="65"/>
      <c r="U67" s="65"/>
      <c r="V67" s="65"/>
      <c r="W67" s="65"/>
      <c r="X67" s="65"/>
      <c r="Y67" s="65"/>
      <c r="Z67" s="66"/>
      <c r="AA67" s="144"/>
      <c r="AB67" s="143"/>
      <c r="AC67" s="143"/>
      <c r="AD67" s="143"/>
    </row>
    <row r="68" spans="1:30">
      <c r="A68" s="12"/>
      <c r="B68" s="65"/>
      <c r="C68" s="65"/>
      <c r="D68" s="65"/>
      <c r="E68" s="65"/>
      <c r="F68" s="65"/>
      <c r="G68" s="64"/>
      <c r="H68" s="65"/>
      <c r="I68" s="65"/>
      <c r="J68" s="65"/>
      <c r="K68" s="65"/>
      <c r="L68" s="65"/>
      <c r="M68" s="65"/>
      <c r="N68" s="65"/>
      <c r="O68" s="65"/>
      <c r="P68" s="65"/>
      <c r="Q68" s="65"/>
      <c r="R68" s="65"/>
      <c r="S68" s="65"/>
      <c r="T68" s="65"/>
      <c r="U68" s="65"/>
      <c r="V68" s="65"/>
      <c r="W68" s="65"/>
      <c r="X68" s="65"/>
      <c r="Y68" s="65"/>
      <c r="Z68" s="66"/>
      <c r="AA68" s="144"/>
      <c r="AB68" s="143"/>
      <c r="AC68" s="143"/>
      <c r="AD68" s="143"/>
    </row>
    <row r="69" spans="1:30">
      <c r="A69" s="12"/>
      <c r="B69" s="65"/>
      <c r="C69" s="65"/>
      <c r="D69" s="65"/>
      <c r="E69" s="65"/>
      <c r="F69" s="65"/>
      <c r="G69" s="64"/>
      <c r="H69" s="65"/>
      <c r="I69" s="65"/>
      <c r="J69" s="65"/>
      <c r="K69" s="65"/>
      <c r="L69" s="65"/>
      <c r="M69" s="65"/>
      <c r="N69" s="65"/>
      <c r="O69" s="65"/>
      <c r="P69" s="65"/>
      <c r="Q69" s="65"/>
      <c r="R69" s="65"/>
      <c r="S69" s="65"/>
      <c r="T69" s="65"/>
      <c r="U69" s="65"/>
      <c r="V69" s="65"/>
      <c r="W69" s="65"/>
      <c r="X69" s="65"/>
      <c r="Y69" s="65"/>
      <c r="Z69" s="66"/>
      <c r="AA69" s="144"/>
      <c r="AB69" s="143"/>
      <c r="AC69" s="143"/>
      <c r="AD69" s="143"/>
    </row>
    <row r="70" spans="1:30">
      <c r="A70" s="12"/>
      <c r="B70" s="65"/>
      <c r="C70" s="65"/>
      <c r="D70" s="65"/>
      <c r="E70" s="65"/>
      <c r="F70" s="65"/>
      <c r="G70" s="64"/>
      <c r="H70" s="65"/>
      <c r="I70" s="65"/>
      <c r="J70" s="65"/>
      <c r="K70" s="65"/>
      <c r="L70" s="65"/>
      <c r="M70" s="65"/>
      <c r="N70" s="65"/>
      <c r="O70" s="65"/>
      <c r="P70" s="65"/>
      <c r="Q70" s="65"/>
      <c r="R70" s="65"/>
      <c r="S70" s="65"/>
      <c r="T70" s="65"/>
      <c r="U70" s="65"/>
      <c r="V70" s="65"/>
      <c r="W70" s="65"/>
      <c r="X70" s="65"/>
      <c r="Y70" s="65"/>
      <c r="Z70" s="66"/>
      <c r="AA70" s="144"/>
      <c r="AB70" s="143"/>
      <c r="AC70" s="143"/>
      <c r="AD70" s="143"/>
    </row>
    <row r="71" spans="1:30" ht="16.5" customHeight="1">
      <c r="A71" s="12"/>
      <c r="B71" s="65"/>
      <c r="C71" s="65"/>
      <c r="D71" s="65"/>
      <c r="E71" s="65"/>
      <c r="F71" s="65"/>
      <c r="G71" s="64"/>
      <c r="H71" s="65"/>
      <c r="I71" s="65"/>
      <c r="J71" s="65"/>
      <c r="K71" s="65"/>
      <c r="L71" s="65"/>
      <c r="M71" s="65"/>
      <c r="N71" s="65"/>
      <c r="O71" s="65"/>
      <c r="P71" s="65"/>
      <c r="Q71" s="65"/>
      <c r="R71" s="65"/>
      <c r="S71" s="65"/>
      <c r="T71" s="65"/>
      <c r="U71" s="65"/>
      <c r="V71" s="65"/>
      <c r="W71" s="65"/>
      <c r="X71" s="65"/>
      <c r="Y71" s="65"/>
      <c r="Z71" s="66"/>
      <c r="AA71" s="144"/>
      <c r="AB71" s="143"/>
      <c r="AC71" s="143"/>
      <c r="AD71" s="143"/>
    </row>
    <row r="72" spans="1:30" ht="16.5" customHeight="1">
      <c r="A72" s="12"/>
      <c r="B72" s="65"/>
      <c r="C72" s="65"/>
      <c r="D72" s="65"/>
      <c r="E72" s="65"/>
      <c r="F72" s="65"/>
      <c r="G72" s="64"/>
      <c r="H72" s="65"/>
      <c r="I72" s="65"/>
      <c r="J72" s="65"/>
      <c r="K72" s="65"/>
      <c r="L72" s="65"/>
      <c r="M72" s="65"/>
      <c r="N72" s="65"/>
      <c r="O72" s="65"/>
      <c r="P72" s="65"/>
      <c r="Q72" s="65"/>
      <c r="R72" s="65"/>
      <c r="S72" s="65"/>
      <c r="T72" s="65"/>
      <c r="U72" s="65"/>
      <c r="V72" s="65"/>
      <c r="W72" s="65"/>
      <c r="X72" s="65"/>
      <c r="Y72" s="65"/>
      <c r="Z72" s="66"/>
      <c r="AA72" s="144"/>
      <c r="AB72" s="143"/>
      <c r="AC72" s="143"/>
      <c r="AD72" s="143"/>
    </row>
    <row r="73" spans="1:30" ht="16.5" customHeight="1">
      <c r="A73" s="12"/>
      <c r="B73" s="65"/>
      <c r="C73" s="65"/>
      <c r="D73" s="65"/>
      <c r="E73" s="65"/>
      <c r="F73" s="65"/>
      <c r="G73" s="64"/>
      <c r="H73" s="65"/>
      <c r="I73" s="65"/>
      <c r="J73" s="65"/>
      <c r="K73" s="65"/>
      <c r="L73" s="65"/>
      <c r="M73" s="65"/>
      <c r="N73" s="65"/>
      <c r="O73" s="65"/>
      <c r="P73" s="65"/>
      <c r="Q73" s="65"/>
      <c r="R73" s="65"/>
      <c r="S73" s="65"/>
      <c r="T73" s="65"/>
      <c r="U73" s="65"/>
      <c r="V73" s="65"/>
      <c r="W73" s="65"/>
      <c r="X73" s="65"/>
      <c r="Y73" s="65"/>
      <c r="Z73" s="66"/>
      <c r="AA73" s="144"/>
      <c r="AB73" s="143"/>
      <c r="AC73" s="143"/>
      <c r="AD73" s="143"/>
    </row>
    <row r="74" spans="1:30" ht="16.5" customHeight="1">
      <c r="A74" s="12"/>
      <c r="B74" s="65"/>
      <c r="C74" s="65"/>
      <c r="D74" s="65"/>
      <c r="E74" s="65"/>
      <c r="F74" s="65"/>
      <c r="G74" s="64"/>
      <c r="H74" s="65"/>
      <c r="I74" s="65"/>
      <c r="J74" s="65"/>
      <c r="K74" s="65"/>
      <c r="L74" s="65"/>
      <c r="M74" s="65"/>
      <c r="N74" s="65"/>
      <c r="O74" s="65"/>
      <c r="P74" s="65"/>
      <c r="Q74" s="65"/>
      <c r="R74" s="65"/>
      <c r="S74" s="65"/>
      <c r="T74" s="65"/>
      <c r="U74" s="65"/>
      <c r="V74" s="65"/>
      <c r="W74" s="65"/>
      <c r="X74" s="65"/>
      <c r="Y74" s="65"/>
      <c r="Z74" s="66"/>
      <c r="AA74" s="144"/>
      <c r="AB74" s="143"/>
      <c r="AC74" s="143"/>
      <c r="AD74" s="143"/>
    </row>
    <row r="75" spans="1:30" ht="16.5" customHeight="1">
      <c r="A75" s="12"/>
      <c r="B75" s="65"/>
      <c r="C75" s="65"/>
      <c r="D75" s="65"/>
      <c r="E75" s="65"/>
      <c r="F75" s="65"/>
      <c r="G75" s="64"/>
      <c r="H75" s="65"/>
      <c r="I75" s="65"/>
      <c r="J75" s="65"/>
      <c r="K75" s="65"/>
      <c r="L75" s="65"/>
      <c r="M75" s="65"/>
      <c r="N75" s="65"/>
      <c r="O75" s="65"/>
      <c r="P75" s="65"/>
      <c r="Q75" s="65"/>
      <c r="R75" s="65"/>
      <c r="S75" s="65"/>
      <c r="T75" s="65"/>
      <c r="U75" s="65"/>
      <c r="V75" s="65"/>
      <c r="W75" s="65"/>
      <c r="X75" s="65"/>
      <c r="Y75" s="65"/>
      <c r="Z75" s="66"/>
      <c r="AA75" s="144"/>
      <c r="AB75" s="143"/>
      <c r="AC75" s="143"/>
      <c r="AD75" s="143"/>
    </row>
    <row r="76" spans="1:30">
      <c r="A76" s="12"/>
      <c r="B76" s="65"/>
      <c r="C76" s="65"/>
      <c r="D76" s="65"/>
      <c r="E76" s="65"/>
      <c r="F76" s="65"/>
      <c r="G76" s="64"/>
      <c r="H76" s="65"/>
      <c r="I76" s="65"/>
      <c r="J76" s="65"/>
      <c r="K76" s="65"/>
      <c r="L76" s="65"/>
      <c r="M76" s="65"/>
      <c r="N76" s="65"/>
      <c r="O76" s="65"/>
      <c r="P76" s="65"/>
      <c r="Q76" s="65"/>
      <c r="R76" s="65"/>
      <c r="S76" s="65"/>
      <c r="T76" s="65"/>
      <c r="U76" s="65"/>
      <c r="V76" s="65"/>
      <c r="W76" s="65"/>
      <c r="X76" s="65"/>
      <c r="Y76" s="65"/>
      <c r="Z76" s="66"/>
      <c r="AA76" s="144"/>
      <c r="AB76" s="143"/>
      <c r="AC76" s="143"/>
      <c r="AD76" s="143"/>
    </row>
    <row r="77" spans="1:30" ht="15.75" thickBot="1">
      <c r="A77" s="38" t="s">
        <v>26</v>
      </c>
      <c r="B77" s="40">
        <f>SUM(B58:B76)</f>
        <v>0</v>
      </c>
      <c r="C77" s="40">
        <f t="shared" ref="C77:V77" si="6">SUM(C58:C76)</f>
        <v>0</v>
      </c>
      <c r="D77" s="40">
        <f t="shared" si="6"/>
        <v>0</v>
      </c>
      <c r="E77" s="40">
        <f t="shared" si="6"/>
        <v>0</v>
      </c>
      <c r="F77" s="40">
        <f t="shared" si="6"/>
        <v>0</v>
      </c>
      <c r="G77" s="41">
        <f t="shared" si="6"/>
        <v>0</v>
      </c>
      <c r="H77" s="40">
        <f t="shared" si="6"/>
        <v>0</v>
      </c>
      <c r="I77" s="40">
        <f t="shared" si="6"/>
        <v>0</v>
      </c>
      <c r="J77" s="40">
        <f t="shared" si="6"/>
        <v>0</v>
      </c>
      <c r="K77" s="40">
        <f t="shared" si="6"/>
        <v>0</v>
      </c>
      <c r="L77" s="40">
        <f t="shared" si="6"/>
        <v>0</v>
      </c>
      <c r="M77" s="40">
        <f t="shared" si="6"/>
        <v>0</v>
      </c>
      <c r="N77" s="40">
        <f t="shared" si="6"/>
        <v>0</v>
      </c>
      <c r="O77" s="40">
        <f t="shared" si="6"/>
        <v>0</v>
      </c>
      <c r="P77" s="40">
        <f t="shared" si="6"/>
        <v>0</v>
      </c>
      <c r="Q77" s="40">
        <f t="shared" si="6"/>
        <v>0</v>
      </c>
      <c r="R77" s="40">
        <f t="shared" si="6"/>
        <v>0</v>
      </c>
      <c r="S77" s="40">
        <f t="shared" si="6"/>
        <v>0</v>
      </c>
      <c r="T77" s="40">
        <f t="shared" si="6"/>
        <v>0</v>
      </c>
      <c r="U77" s="40">
        <f t="shared" si="6"/>
        <v>0</v>
      </c>
      <c r="V77" s="40">
        <f t="shared" si="6"/>
        <v>0</v>
      </c>
      <c r="W77" s="40">
        <f>IF(B13&lt;13,0,SUM(W58:W76))</f>
        <v>0</v>
      </c>
      <c r="X77" s="40">
        <f>IF(B13&lt;25,0,SUM(X58:X76))</f>
        <v>0</v>
      </c>
      <c r="Y77" s="40">
        <f>IF(B13&lt;37,0,SUM(Y58:Y76))</f>
        <v>0</v>
      </c>
      <c r="Z77" s="42">
        <f>IF(B13&lt;49,0,SUM(Z58:Z76))</f>
        <v>0</v>
      </c>
      <c r="AA77" s="144"/>
      <c r="AB77" s="143"/>
      <c r="AC77" s="143"/>
      <c r="AD77" s="143"/>
    </row>
    <row r="78" spans="1:30"/>
    <row r="79" spans="1:30">
      <c r="A79" s="139" t="s">
        <v>25</v>
      </c>
      <c r="B79" s="140"/>
      <c r="C79" s="140"/>
      <c r="D79" s="140"/>
      <c r="E79" s="140"/>
      <c r="F79" s="140"/>
      <c r="G79" s="140"/>
      <c r="H79" s="140"/>
      <c r="I79" s="140"/>
      <c r="J79" s="140"/>
      <c r="K79" s="140"/>
      <c r="L79" s="140"/>
      <c r="M79" s="140"/>
      <c r="N79" s="140"/>
      <c r="O79" s="140"/>
      <c r="P79" s="140"/>
      <c r="Q79" s="140"/>
      <c r="R79" s="140"/>
      <c r="S79" s="140"/>
      <c r="T79" s="140"/>
      <c r="U79" s="140"/>
      <c r="V79" s="140"/>
      <c r="W79" s="140"/>
      <c r="X79" s="140"/>
      <c r="Y79" s="140"/>
      <c r="Z79" s="141"/>
    </row>
    <row r="80" spans="1:30" ht="17.25">
      <c r="A80" s="39" t="s">
        <v>42</v>
      </c>
      <c r="B80" s="54">
        <v>1</v>
      </c>
      <c r="C80" s="54">
        <v>2</v>
      </c>
      <c r="D80" s="54">
        <v>3</v>
      </c>
      <c r="E80" s="54">
        <v>4</v>
      </c>
      <c r="F80" s="54">
        <v>5</v>
      </c>
      <c r="G80" s="62">
        <v>6</v>
      </c>
      <c r="H80" s="54">
        <v>7</v>
      </c>
      <c r="I80" s="54">
        <v>8</v>
      </c>
      <c r="J80" s="54">
        <v>9</v>
      </c>
      <c r="K80" s="54">
        <v>10</v>
      </c>
      <c r="L80" s="54">
        <v>11</v>
      </c>
      <c r="M80" s="54">
        <v>12</v>
      </c>
      <c r="N80" s="54">
        <v>13</v>
      </c>
      <c r="O80" s="54">
        <v>14</v>
      </c>
      <c r="P80" s="54">
        <v>15</v>
      </c>
      <c r="Q80" s="54">
        <v>16</v>
      </c>
      <c r="R80" s="54">
        <v>17</v>
      </c>
      <c r="S80" s="54">
        <v>18</v>
      </c>
      <c r="T80" s="54">
        <v>19</v>
      </c>
      <c r="U80" s="54">
        <v>20</v>
      </c>
      <c r="V80" s="54">
        <v>21</v>
      </c>
      <c r="W80" s="54">
        <v>22</v>
      </c>
      <c r="X80" s="54">
        <v>23</v>
      </c>
      <c r="Y80" s="54">
        <v>24</v>
      </c>
      <c r="Z80" s="55">
        <v>25</v>
      </c>
    </row>
    <row r="81" spans="1:30" ht="15.75" customHeight="1">
      <c r="A81" s="85" t="s">
        <v>18</v>
      </c>
      <c r="B81" s="86"/>
      <c r="C81" s="86"/>
      <c r="D81" s="86"/>
      <c r="E81" s="86"/>
      <c r="F81" s="86"/>
      <c r="G81" s="86"/>
      <c r="H81" s="86"/>
      <c r="I81" s="86"/>
      <c r="J81" s="86"/>
      <c r="K81" s="86"/>
      <c r="L81" s="86"/>
      <c r="M81" s="86"/>
      <c r="N81" s="86"/>
      <c r="O81" s="86"/>
      <c r="P81" s="86"/>
      <c r="Q81" s="86"/>
      <c r="R81" s="86"/>
      <c r="S81" s="86"/>
      <c r="T81" s="86"/>
      <c r="U81" s="86"/>
      <c r="V81" s="86"/>
      <c r="W81" s="86"/>
      <c r="X81" s="86"/>
      <c r="Y81" s="86"/>
      <c r="Z81" s="86"/>
      <c r="AA81" s="142" t="s">
        <v>71</v>
      </c>
      <c r="AB81" s="142"/>
      <c r="AC81" s="142"/>
      <c r="AD81" s="142"/>
    </row>
    <row r="82" spans="1:30" ht="15.75">
      <c r="A82" s="85" t="s">
        <v>17</v>
      </c>
      <c r="B82" s="86"/>
      <c r="C82" s="86"/>
      <c r="D82" s="86"/>
      <c r="E82" s="86"/>
      <c r="F82" s="86"/>
      <c r="G82" s="86"/>
      <c r="H82" s="86"/>
      <c r="I82" s="86"/>
      <c r="J82" s="86"/>
      <c r="K82" s="86"/>
      <c r="L82" s="86"/>
      <c r="M82" s="86"/>
      <c r="N82" s="86"/>
      <c r="O82" s="86"/>
      <c r="P82" s="86"/>
      <c r="Q82" s="86"/>
      <c r="R82" s="86"/>
      <c r="S82" s="86"/>
      <c r="T82" s="86"/>
      <c r="U82" s="86"/>
      <c r="V82" s="86"/>
      <c r="W82" s="86"/>
      <c r="X82" s="86"/>
      <c r="Y82" s="86"/>
      <c r="Z82" s="86"/>
      <c r="AA82" s="142"/>
      <c r="AB82" s="142"/>
      <c r="AC82" s="142"/>
      <c r="AD82" s="142"/>
    </row>
    <row r="83" spans="1:30">
      <c r="A83" s="12"/>
      <c r="B83" s="65"/>
      <c r="C83" s="65"/>
      <c r="D83" s="65"/>
      <c r="E83" s="65"/>
      <c r="F83" s="65"/>
      <c r="G83" s="64"/>
      <c r="H83" s="65"/>
      <c r="I83" s="65"/>
      <c r="J83" s="65"/>
      <c r="K83" s="65"/>
      <c r="L83" s="65"/>
      <c r="M83" s="65"/>
      <c r="N83" s="65"/>
      <c r="O83" s="65"/>
      <c r="P83" s="65"/>
      <c r="Q83" s="65"/>
      <c r="R83" s="65"/>
      <c r="S83" s="65"/>
      <c r="T83" s="65"/>
      <c r="U83" s="65"/>
      <c r="V83" s="65"/>
      <c r="W83" s="65"/>
      <c r="X83" s="65"/>
      <c r="Y83" s="65"/>
      <c r="Z83" s="66"/>
      <c r="AA83" s="142"/>
      <c r="AB83" s="142"/>
      <c r="AC83" s="142"/>
      <c r="AD83" s="142"/>
    </row>
    <row r="84" spans="1:30">
      <c r="A84" s="12"/>
      <c r="B84" s="65"/>
      <c r="C84" s="65"/>
      <c r="D84" s="65"/>
      <c r="E84" s="65"/>
      <c r="F84" s="65"/>
      <c r="G84" s="64"/>
      <c r="H84" s="65"/>
      <c r="I84" s="65"/>
      <c r="J84" s="65"/>
      <c r="K84" s="65"/>
      <c r="L84" s="65"/>
      <c r="M84" s="65"/>
      <c r="N84" s="65"/>
      <c r="O84" s="65"/>
      <c r="P84" s="65"/>
      <c r="Q84" s="65"/>
      <c r="R84" s="65"/>
      <c r="S84" s="65"/>
      <c r="T84" s="65"/>
      <c r="U84" s="65"/>
      <c r="V84" s="65"/>
      <c r="W84" s="65"/>
      <c r="X84" s="65"/>
      <c r="Y84" s="65"/>
      <c r="Z84" s="66"/>
      <c r="AA84" s="142"/>
      <c r="AB84" s="142"/>
      <c r="AC84" s="142"/>
      <c r="AD84" s="142"/>
    </row>
    <row r="85" spans="1:30">
      <c r="A85" s="12"/>
      <c r="B85" s="65"/>
      <c r="C85" s="65"/>
      <c r="D85" s="65"/>
      <c r="E85" s="65"/>
      <c r="F85" s="65"/>
      <c r="G85" s="64"/>
      <c r="H85" s="65"/>
      <c r="I85" s="65"/>
      <c r="J85" s="65"/>
      <c r="K85" s="65"/>
      <c r="L85" s="65"/>
      <c r="M85" s="65"/>
      <c r="N85" s="65"/>
      <c r="O85" s="65"/>
      <c r="P85" s="65"/>
      <c r="Q85" s="65"/>
      <c r="R85" s="65"/>
      <c r="S85" s="65"/>
      <c r="T85" s="65"/>
      <c r="U85" s="65"/>
      <c r="V85" s="65"/>
      <c r="W85" s="65"/>
      <c r="X85" s="65"/>
      <c r="Y85" s="65"/>
      <c r="Z85" s="66"/>
      <c r="AA85" s="142"/>
      <c r="AB85" s="142"/>
      <c r="AC85" s="142"/>
      <c r="AD85" s="142"/>
    </row>
    <row r="86" spans="1:30">
      <c r="A86" s="12"/>
      <c r="B86" s="65"/>
      <c r="C86" s="65"/>
      <c r="D86" s="65"/>
      <c r="E86" s="65"/>
      <c r="F86" s="65"/>
      <c r="G86" s="64"/>
      <c r="H86" s="65"/>
      <c r="I86" s="65"/>
      <c r="J86" s="65"/>
      <c r="K86" s="65"/>
      <c r="L86" s="65"/>
      <c r="M86" s="65"/>
      <c r="N86" s="65"/>
      <c r="O86" s="65"/>
      <c r="P86" s="65"/>
      <c r="Q86" s="65"/>
      <c r="R86" s="65"/>
      <c r="S86" s="65"/>
      <c r="T86" s="65"/>
      <c r="U86" s="65"/>
      <c r="V86" s="65"/>
      <c r="W86" s="65"/>
      <c r="X86" s="65"/>
      <c r="Y86" s="65"/>
      <c r="Z86" s="66"/>
      <c r="AA86" s="142"/>
      <c r="AB86" s="142"/>
      <c r="AC86" s="142"/>
      <c r="AD86" s="142"/>
    </row>
    <row r="87" spans="1:30">
      <c r="A87" s="12"/>
      <c r="B87" s="65"/>
      <c r="C87" s="65"/>
      <c r="D87" s="65"/>
      <c r="E87" s="65"/>
      <c r="F87" s="65"/>
      <c r="G87" s="64"/>
      <c r="H87" s="65"/>
      <c r="I87" s="65"/>
      <c r="J87" s="65"/>
      <c r="K87" s="65"/>
      <c r="L87" s="65"/>
      <c r="M87" s="65"/>
      <c r="N87" s="65"/>
      <c r="O87" s="65"/>
      <c r="P87" s="65"/>
      <c r="Q87" s="65"/>
      <c r="R87" s="65"/>
      <c r="S87" s="65"/>
      <c r="T87" s="65"/>
      <c r="U87" s="65"/>
      <c r="V87" s="65"/>
      <c r="W87" s="65"/>
      <c r="X87" s="65"/>
      <c r="Y87" s="65"/>
      <c r="Z87" s="66"/>
      <c r="AA87" s="142"/>
      <c r="AB87" s="142"/>
      <c r="AC87" s="142"/>
      <c r="AD87" s="142"/>
    </row>
    <row r="88" spans="1:30">
      <c r="A88" s="12"/>
      <c r="B88" s="65"/>
      <c r="C88" s="65"/>
      <c r="D88" s="65"/>
      <c r="E88" s="65"/>
      <c r="F88" s="65"/>
      <c r="G88" s="64"/>
      <c r="H88" s="65"/>
      <c r="I88" s="65"/>
      <c r="J88" s="65"/>
      <c r="K88" s="65"/>
      <c r="L88" s="65"/>
      <c r="M88" s="65"/>
      <c r="N88" s="65"/>
      <c r="O88" s="65"/>
      <c r="P88" s="65"/>
      <c r="Q88" s="65"/>
      <c r="R88" s="65"/>
      <c r="S88" s="65"/>
      <c r="T88" s="65"/>
      <c r="U88" s="65"/>
      <c r="V88" s="65"/>
      <c r="W88" s="65"/>
      <c r="X88" s="65"/>
      <c r="Y88" s="65"/>
      <c r="Z88" s="66"/>
      <c r="AA88" s="142"/>
      <c r="AB88" s="142"/>
      <c r="AC88" s="142"/>
      <c r="AD88" s="142"/>
    </row>
    <row r="89" spans="1:30">
      <c r="A89" s="12"/>
      <c r="B89" s="65"/>
      <c r="C89" s="65"/>
      <c r="D89" s="65"/>
      <c r="E89" s="65"/>
      <c r="F89" s="65"/>
      <c r="G89" s="64"/>
      <c r="H89" s="65"/>
      <c r="I89" s="65"/>
      <c r="J89" s="65"/>
      <c r="K89" s="65"/>
      <c r="L89" s="65"/>
      <c r="M89" s="65"/>
      <c r="N89" s="65"/>
      <c r="O89" s="65"/>
      <c r="P89" s="65"/>
      <c r="Q89" s="65"/>
      <c r="R89" s="65"/>
      <c r="S89" s="65"/>
      <c r="T89" s="65"/>
      <c r="U89" s="65"/>
      <c r="V89" s="65"/>
      <c r="W89" s="65"/>
      <c r="X89" s="65"/>
      <c r="Y89" s="65"/>
      <c r="Z89" s="66"/>
      <c r="AA89" s="142"/>
      <c r="AB89" s="142"/>
      <c r="AC89" s="142"/>
      <c r="AD89" s="142"/>
    </row>
    <row r="90" spans="1:30">
      <c r="A90" s="12"/>
      <c r="B90" s="65"/>
      <c r="C90" s="65"/>
      <c r="D90" s="65"/>
      <c r="E90" s="65"/>
      <c r="F90" s="65"/>
      <c r="G90" s="64"/>
      <c r="H90" s="65"/>
      <c r="I90" s="65"/>
      <c r="J90" s="65"/>
      <c r="K90" s="65"/>
      <c r="L90" s="65"/>
      <c r="M90" s="65"/>
      <c r="N90" s="65"/>
      <c r="O90" s="65"/>
      <c r="P90" s="65"/>
      <c r="Q90" s="65"/>
      <c r="R90" s="65"/>
      <c r="S90" s="65"/>
      <c r="T90" s="65"/>
      <c r="U90" s="65"/>
      <c r="V90" s="65"/>
      <c r="W90" s="65"/>
      <c r="X90" s="65"/>
      <c r="Y90" s="65"/>
      <c r="Z90" s="66"/>
      <c r="AA90" s="142"/>
      <c r="AB90" s="142"/>
      <c r="AC90" s="142"/>
      <c r="AD90" s="142"/>
    </row>
    <row r="91" spans="1:30">
      <c r="A91" s="12"/>
      <c r="B91" s="65"/>
      <c r="C91" s="65"/>
      <c r="D91" s="65"/>
      <c r="E91" s="65"/>
      <c r="F91" s="65"/>
      <c r="G91" s="64"/>
      <c r="H91" s="65"/>
      <c r="I91" s="65"/>
      <c r="J91" s="65"/>
      <c r="K91" s="65"/>
      <c r="L91" s="65"/>
      <c r="M91" s="65"/>
      <c r="N91" s="65"/>
      <c r="O91" s="65"/>
      <c r="P91" s="65"/>
      <c r="Q91" s="65"/>
      <c r="R91" s="65"/>
      <c r="S91" s="65"/>
      <c r="T91" s="65"/>
      <c r="U91" s="65"/>
      <c r="V91" s="65"/>
      <c r="W91" s="65"/>
      <c r="X91" s="65"/>
      <c r="Y91" s="65"/>
      <c r="Z91" s="66"/>
      <c r="AA91" s="142"/>
      <c r="AB91" s="142"/>
      <c r="AC91" s="142"/>
      <c r="AD91" s="142"/>
    </row>
    <row r="92" spans="1:30">
      <c r="A92" s="12"/>
      <c r="B92" s="65"/>
      <c r="C92" s="65"/>
      <c r="D92" s="65"/>
      <c r="E92" s="65"/>
      <c r="F92" s="65"/>
      <c r="G92" s="64"/>
      <c r="H92" s="65"/>
      <c r="I92" s="65"/>
      <c r="J92" s="65"/>
      <c r="K92" s="65"/>
      <c r="L92" s="65"/>
      <c r="M92" s="65"/>
      <c r="N92" s="65"/>
      <c r="O92" s="65"/>
      <c r="P92" s="65"/>
      <c r="Q92" s="65"/>
      <c r="R92" s="65"/>
      <c r="S92" s="65"/>
      <c r="T92" s="65"/>
      <c r="U92" s="65"/>
      <c r="V92" s="65"/>
      <c r="W92" s="65"/>
      <c r="X92" s="65"/>
      <c r="Y92" s="65"/>
      <c r="Z92" s="66"/>
      <c r="AA92" s="142"/>
      <c r="AB92" s="142"/>
      <c r="AC92" s="142"/>
      <c r="AD92" s="142"/>
    </row>
    <row r="93" spans="1:30">
      <c r="A93" s="12"/>
      <c r="B93" s="65"/>
      <c r="C93" s="65"/>
      <c r="D93" s="65"/>
      <c r="E93" s="65"/>
      <c r="F93" s="65"/>
      <c r="G93" s="64"/>
      <c r="H93" s="65"/>
      <c r="I93" s="65"/>
      <c r="J93" s="65"/>
      <c r="K93" s="65"/>
      <c r="L93" s="65"/>
      <c r="M93" s="65"/>
      <c r="N93" s="65"/>
      <c r="O93" s="65"/>
      <c r="P93" s="65"/>
      <c r="Q93" s="65"/>
      <c r="R93" s="65"/>
      <c r="S93" s="65"/>
      <c r="T93" s="65"/>
      <c r="U93" s="65"/>
      <c r="V93" s="65"/>
      <c r="W93" s="65"/>
      <c r="X93" s="65"/>
      <c r="Y93" s="65"/>
      <c r="Z93" s="66"/>
      <c r="AA93" s="142"/>
      <c r="AB93" s="142"/>
      <c r="AC93" s="142"/>
      <c r="AD93" s="142"/>
    </row>
    <row r="94" spans="1:30">
      <c r="A94" s="12"/>
      <c r="B94" s="65"/>
      <c r="C94" s="65"/>
      <c r="D94" s="65"/>
      <c r="E94" s="65"/>
      <c r="F94" s="65"/>
      <c r="G94" s="64"/>
      <c r="H94" s="65"/>
      <c r="I94" s="65"/>
      <c r="J94" s="65"/>
      <c r="K94" s="65"/>
      <c r="L94" s="65"/>
      <c r="M94" s="65"/>
      <c r="N94" s="65"/>
      <c r="O94" s="65"/>
      <c r="P94" s="65"/>
      <c r="Q94" s="65"/>
      <c r="R94" s="65"/>
      <c r="S94" s="65"/>
      <c r="T94" s="65"/>
      <c r="U94" s="65"/>
      <c r="V94" s="65"/>
      <c r="W94" s="65"/>
      <c r="X94" s="65"/>
      <c r="Y94" s="65"/>
      <c r="Z94" s="66"/>
      <c r="AA94" s="142"/>
      <c r="AB94" s="142"/>
      <c r="AC94" s="142"/>
      <c r="AD94" s="142"/>
    </row>
    <row r="95" spans="1:30" ht="15.75" thickBot="1">
      <c r="A95" s="38" t="s">
        <v>27</v>
      </c>
      <c r="B95" s="40">
        <f t="shared" ref="B95:V95" si="7">SUM(B81:B94)</f>
        <v>0</v>
      </c>
      <c r="C95" s="40">
        <f t="shared" si="7"/>
        <v>0</v>
      </c>
      <c r="D95" s="40">
        <f t="shared" si="7"/>
        <v>0</v>
      </c>
      <c r="E95" s="40">
        <f t="shared" si="7"/>
        <v>0</v>
      </c>
      <c r="F95" s="40">
        <f t="shared" si="7"/>
        <v>0</v>
      </c>
      <c r="G95" s="41">
        <f t="shared" si="7"/>
        <v>0</v>
      </c>
      <c r="H95" s="40">
        <f t="shared" si="7"/>
        <v>0</v>
      </c>
      <c r="I95" s="40">
        <f t="shared" si="7"/>
        <v>0</v>
      </c>
      <c r="J95" s="40">
        <f t="shared" si="7"/>
        <v>0</v>
      </c>
      <c r="K95" s="40">
        <f t="shared" si="7"/>
        <v>0</v>
      </c>
      <c r="L95" s="40">
        <f t="shared" si="7"/>
        <v>0</v>
      </c>
      <c r="M95" s="40">
        <f t="shared" si="7"/>
        <v>0</v>
      </c>
      <c r="N95" s="40">
        <f t="shared" si="7"/>
        <v>0</v>
      </c>
      <c r="O95" s="40">
        <f t="shared" si="7"/>
        <v>0</v>
      </c>
      <c r="P95" s="40">
        <f t="shared" si="7"/>
        <v>0</v>
      </c>
      <c r="Q95" s="40">
        <f t="shared" si="7"/>
        <v>0</v>
      </c>
      <c r="R95" s="40">
        <f t="shared" si="7"/>
        <v>0</v>
      </c>
      <c r="S95" s="40">
        <f t="shared" si="7"/>
        <v>0</v>
      </c>
      <c r="T95" s="40">
        <f t="shared" si="7"/>
        <v>0</v>
      </c>
      <c r="U95" s="40">
        <f t="shared" si="7"/>
        <v>0</v>
      </c>
      <c r="V95" s="40">
        <f t="shared" si="7"/>
        <v>0</v>
      </c>
      <c r="W95" s="40">
        <f>IF(B13&lt;13,0,SUM(W81:W94))</f>
        <v>0</v>
      </c>
      <c r="X95" s="40">
        <f>IF(B13&lt;25,0,SUM(X81:X94))</f>
        <v>0</v>
      </c>
      <c r="Y95" s="40">
        <f>IF(B13&lt;37,0,SUM(Y81:Y94))</f>
        <v>0</v>
      </c>
      <c r="Z95" s="42">
        <f>IF(B13&lt;49,0,SUM(Z81:Z94))</f>
        <v>0</v>
      </c>
      <c r="AA95" s="142"/>
      <c r="AB95" s="142"/>
      <c r="AC95" s="142"/>
      <c r="AD95" s="142"/>
    </row>
    <row r="96" spans="1:30"/>
    <row r="97" spans="1:1">
      <c r="A97" s="13" t="s">
        <v>40</v>
      </c>
    </row>
    <row r="98" spans="1:1"/>
    <row r="99" spans="1:1"/>
    <row r="100" spans="1:1"/>
    <row r="101" spans="1:1">
      <c r="A101" s="13" t="s">
        <v>41</v>
      </c>
    </row>
    <row r="102" spans="1:1">
      <c r="A102" s="20" t="s">
        <v>67</v>
      </c>
    </row>
    <row r="103" spans="1:1">
      <c r="A103" s="3" t="s">
        <v>48</v>
      </c>
    </row>
    <row r="104" spans="1:1">
      <c r="A104" s="3" t="s">
        <v>49</v>
      </c>
    </row>
    <row r="105" spans="1:1"/>
    <row r="106" spans="1:1"/>
    <row r="107" spans="1:1">
      <c r="A107" s="13" t="s">
        <v>23</v>
      </c>
    </row>
    <row r="108" spans="1:1">
      <c r="A108" s="20" t="s">
        <v>67</v>
      </c>
    </row>
    <row r="109" spans="1:1">
      <c r="A109" s="67" t="s">
        <v>45</v>
      </c>
    </row>
    <row r="110" spans="1:1">
      <c r="A110" s="3" t="s">
        <v>47</v>
      </c>
    </row>
    <row r="111" spans="1:1">
      <c r="A111" s="3" t="s">
        <v>50</v>
      </c>
    </row>
    <row r="112" spans="1:1">
      <c r="A112" s="3" t="s">
        <v>46</v>
      </c>
    </row>
    <row r="113" spans="1:1">
      <c r="A113" s="67" t="s">
        <v>17</v>
      </c>
    </row>
    <row r="114" spans="1:1">
      <c r="A114" s="3" t="s">
        <v>51</v>
      </c>
    </row>
    <row r="115" spans="1:1"/>
  </sheetData>
  <sheetProtection algorithmName="SHA-512" hashValue="zgakvSbRVghrfqT/Miy49/Eq5+C86npijHeYuaaya9ZuAQlvG3wXpmk3nDrJ+wOrQWte8MvTdrqsBu+GBEIw5w==" saltValue="GCd52crt5SjRg5HzgwYRZA==" spinCount="100000" sheet="1" objects="1" scenarios="1"/>
  <mergeCells count="22">
    <mergeCell ref="A40:C40"/>
    <mergeCell ref="A36:C36"/>
    <mergeCell ref="A38:C38"/>
    <mergeCell ref="A39:C39"/>
    <mergeCell ref="G38:R39"/>
    <mergeCell ref="A4:Q8"/>
    <mergeCell ref="A37:C37"/>
    <mergeCell ref="G36:R36"/>
    <mergeCell ref="A35:C35"/>
    <mergeCell ref="A34:D34"/>
    <mergeCell ref="B13:D13"/>
    <mergeCell ref="B10:D10"/>
    <mergeCell ref="B11:D11"/>
    <mergeCell ref="B12:D12"/>
    <mergeCell ref="A25:D27"/>
    <mergeCell ref="A16:Z16"/>
    <mergeCell ref="AA81:AD95"/>
    <mergeCell ref="A43:F43"/>
    <mergeCell ref="G48:R52"/>
    <mergeCell ref="A56:Z56"/>
    <mergeCell ref="AA58:AD77"/>
    <mergeCell ref="A79:Z79"/>
  </mergeCells>
  <conditionalFormatting sqref="Z18:Z22">
    <cfRule type="expression" dxfId="47" priority="5">
      <formula>$B$13&lt;49</formula>
    </cfRule>
  </conditionalFormatting>
  <conditionalFormatting sqref="Y18:Z22">
    <cfRule type="expression" dxfId="46" priority="6">
      <formula>$B$13&lt;37</formula>
    </cfRule>
  </conditionalFormatting>
  <conditionalFormatting sqref="X18:Z22">
    <cfRule type="expression" dxfId="45" priority="7">
      <formula>$B$13&lt;25</formula>
    </cfRule>
  </conditionalFormatting>
  <conditionalFormatting sqref="W18:Z22">
    <cfRule type="expression" dxfId="44" priority="8">
      <formula>$B$13&lt;13</formula>
    </cfRule>
  </conditionalFormatting>
  <conditionalFormatting sqref="B17 B57 B80">
    <cfRule type="expression" dxfId="43" priority="26">
      <formula>$B$13&gt;0</formula>
    </cfRule>
  </conditionalFormatting>
  <conditionalFormatting sqref="C17 C57 C80">
    <cfRule type="expression" dxfId="42" priority="25">
      <formula>$B$13&gt;12</formula>
    </cfRule>
  </conditionalFormatting>
  <conditionalFormatting sqref="D17 D57 D80">
    <cfRule type="expression" dxfId="41" priority="24">
      <formula>$B$13&gt;24</formula>
    </cfRule>
  </conditionalFormatting>
  <conditionalFormatting sqref="E17 E57 E80">
    <cfRule type="expression" dxfId="40" priority="23">
      <formula>$B$13&gt;36</formula>
    </cfRule>
  </conditionalFormatting>
  <conditionalFormatting sqref="F17 F57 F80">
    <cfRule type="expression" dxfId="39" priority="22">
      <formula>$B$13&gt;48</formula>
    </cfRule>
  </conditionalFormatting>
  <conditionalFormatting sqref="Y17:Z17 Y57:Z77 Y80:Z95 Y23:Z23">
    <cfRule type="expression" dxfId="38" priority="19">
      <formula>$B$13&lt;37</formula>
    </cfRule>
  </conditionalFormatting>
  <conditionalFormatting sqref="X17:Z17 X57:Z77 X80:Z95 X23:Z23">
    <cfRule type="expression" dxfId="37" priority="20">
      <formula>$B$13&lt;25</formula>
    </cfRule>
  </conditionalFormatting>
  <conditionalFormatting sqref="W17:Z17 W57:Z77 W80:Z95 W23:Z23">
    <cfRule type="expression" dxfId="36" priority="21">
      <formula>$B$13&lt;13</formula>
    </cfRule>
  </conditionalFormatting>
  <conditionalFormatting sqref="Z17 Z57:Z77 Z80:Z95 Z23">
    <cfRule type="expression" dxfId="35" priority="18">
      <formula>$B$13&lt;49</formula>
    </cfRule>
  </conditionalFormatting>
  <conditionalFormatting sqref="F44:F52">
    <cfRule type="expression" dxfId="34" priority="9">
      <formula>$B$13&lt;48</formula>
    </cfRule>
  </conditionalFormatting>
  <conditionalFormatting sqref="B44">
    <cfRule type="expression" dxfId="33" priority="17">
      <formula>$B$13&gt;0</formula>
    </cfRule>
  </conditionalFormatting>
  <conditionalFormatting sqref="C44">
    <cfRule type="expression" dxfId="32" priority="16">
      <formula>$B$13&gt;12</formula>
    </cfRule>
  </conditionalFormatting>
  <conditionalFormatting sqref="D44">
    <cfRule type="expression" dxfId="31" priority="15">
      <formula>$B$13&gt;24</formula>
    </cfRule>
  </conditionalFormatting>
  <conditionalFormatting sqref="E44">
    <cfRule type="expression" dxfId="30" priority="14">
      <formula>$B$13&gt;36</formula>
    </cfRule>
  </conditionalFormatting>
  <conditionalFormatting sqref="F44">
    <cfRule type="expression" dxfId="29" priority="13">
      <formula>$B$13&gt;48</formula>
    </cfRule>
  </conditionalFormatting>
  <conditionalFormatting sqref="E44:F52">
    <cfRule type="expression" dxfId="28" priority="10">
      <formula>$B$13&lt;37</formula>
    </cfRule>
  </conditionalFormatting>
  <conditionalFormatting sqref="D44:F52">
    <cfRule type="expression" dxfId="27" priority="11">
      <formula>$B$13&lt;25</formula>
    </cfRule>
  </conditionalFormatting>
  <conditionalFormatting sqref="C44:F52">
    <cfRule type="expression" dxfId="26" priority="12">
      <formula>$B$13&lt;13</formula>
    </cfRule>
  </conditionalFormatting>
  <conditionalFormatting sqref="C18:F18">
    <cfRule type="expression" dxfId="25" priority="4">
      <formula>$B$13&lt;13</formula>
    </cfRule>
  </conditionalFormatting>
  <conditionalFormatting sqref="D18:F18">
    <cfRule type="expression" dxfId="24" priority="3">
      <formula>AND($B$13&gt;12,$B$13&lt;=24)</formula>
    </cfRule>
  </conditionalFormatting>
  <conditionalFormatting sqref="E18:F18">
    <cfRule type="expression" dxfId="23" priority="2">
      <formula>AND($B$13&gt;24,$B$13&lt;=36)</formula>
    </cfRule>
  </conditionalFormatting>
  <conditionalFormatting sqref="F18">
    <cfRule type="expression" dxfId="22" priority="1">
      <formula>AND($B$13&gt;36,$B$13&lt;=48)</formula>
    </cfRule>
  </conditionalFormatting>
  <pageMargins left="0.7" right="0.7" top="0.78740157499999996" bottom="0.78740157499999996" header="0.3" footer="0.3"/>
  <pageSetup paperSize="9" scale="31"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UL110"/>
  <sheetViews>
    <sheetView zoomScale="85" zoomScaleNormal="85" workbookViewId="0">
      <selection activeCell="F45" sqref="F45"/>
    </sheetView>
  </sheetViews>
  <sheetFormatPr baseColWidth="10" defaultColWidth="0" defaultRowHeight="15" zeroHeight="1"/>
  <cols>
    <col min="1" max="1" width="51.5703125" style="3" customWidth="1"/>
    <col min="2" max="2" width="13.28515625" style="3" customWidth="1"/>
    <col min="3" max="3" width="13" style="3" customWidth="1"/>
    <col min="4" max="4" width="14" style="3" customWidth="1"/>
    <col min="5" max="6" width="10.28515625" style="3" customWidth="1"/>
    <col min="7" max="7" width="10.28515625" style="3" bestFit="1" customWidth="1"/>
    <col min="8" max="8" width="10.42578125" style="3" customWidth="1"/>
    <col min="9" max="23" width="10.28515625" style="3" bestFit="1" customWidth="1"/>
    <col min="24" max="24" width="10.28515625" style="3" customWidth="1"/>
    <col min="25" max="25" width="10.28515625" style="3" bestFit="1" customWidth="1"/>
    <col min="26" max="26" width="10.28515625" style="3" customWidth="1"/>
    <col min="27" max="27" width="10" style="3" customWidth="1"/>
    <col min="28" max="29" width="10" style="3" hidden="1"/>
    <col min="30" max="30" width="12.28515625" style="3" hidden="1"/>
    <col min="31" max="226" width="10" style="3" hidden="1"/>
    <col min="227" max="227" width="38.5703125" style="3" hidden="1"/>
    <col min="228" max="232" width="10.28515625" style="3" hidden="1"/>
    <col min="233" max="233" width="10" style="3" hidden="1"/>
    <col min="234" max="234" width="10.42578125" style="3" hidden="1"/>
    <col min="235" max="482" width="10" style="3" hidden="1"/>
    <col min="483" max="483" width="38.5703125" style="3" hidden="1"/>
    <col min="484" max="488" width="10.28515625" style="3" hidden="1"/>
    <col min="489" max="489" width="10" style="3" hidden="1"/>
    <col min="490" max="490" width="10.42578125" style="3" hidden="1"/>
    <col min="491" max="738" width="10" style="3" hidden="1"/>
    <col min="739" max="739" width="38.5703125" style="3" hidden="1"/>
    <col min="740" max="744" width="10.28515625" style="3" hidden="1"/>
    <col min="745" max="745" width="10" style="3" hidden="1"/>
    <col min="746" max="746" width="10.42578125" style="3" hidden="1"/>
    <col min="747" max="994" width="10" style="3" hidden="1"/>
    <col min="995" max="995" width="38.5703125" style="3" hidden="1"/>
    <col min="996" max="1000" width="10.28515625" style="3" hidden="1"/>
    <col min="1001" max="1001" width="10" style="3" hidden="1"/>
    <col min="1002" max="1002" width="10.42578125" style="3" hidden="1"/>
    <col min="1003" max="1250" width="10" style="3" hidden="1"/>
    <col min="1251" max="1251" width="38.5703125" style="3" hidden="1"/>
    <col min="1252" max="1256" width="10.28515625" style="3" hidden="1"/>
    <col min="1257" max="1257" width="10" style="3" hidden="1"/>
    <col min="1258" max="1258" width="10.42578125" style="3" hidden="1"/>
    <col min="1259" max="1506" width="10" style="3" hidden="1"/>
    <col min="1507" max="1507" width="38.5703125" style="3" hidden="1"/>
    <col min="1508" max="1512" width="10.28515625" style="3" hidden="1"/>
    <col min="1513" max="1513" width="10" style="3" hidden="1"/>
    <col min="1514" max="1514" width="10.42578125" style="3" hidden="1"/>
    <col min="1515" max="1762" width="10" style="3" hidden="1"/>
    <col min="1763" max="1763" width="38.5703125" style="3" hidden="1"/>
    <col min="1764" max="1768" width="10.28515625" style="3" hidden="1"/>
    <col min="1769" max="1769" width="10" style="3" hidden="1"/>
    <col min="1770" max="1770" width="10.42578125" style="3" hidden="1"/>
    <col min="1771" max="2018" width="10" style="3" hidden="1"/>
    <col min="2019" max="2019" width="38.5703125" style="3" hidden="1"/>
    <col min="2020" max="2024" width="10.28515625" style="3" hidden="1"/>
    <col min="2025" max="2025" width="10" style="3" hidden="1"/>
    <col min="2026" max="2026" width="10.42578125" style="3" hidden="1"/>
    <col min="2027" max="2274" width="10" style="3" hidden="1"/>
    <col min="2275" max="2275" width="38.5703125" style="3" hidden="1"/>
    <col min="2276" max="2280" width="10.28515625" style="3" hidden="1"/>
    <col min="2281" max="2281" width="10" style="3" hidden="1"/>
    <col min="2282" max="2282" width="10.42578125" style="3" hidden="1"/>
    <col min="2283" max="2530" width="10" style="3" hidden="1"/>
    <col min="2531" max="2531" width="38.5703125" style="3" hidden="1"/>
    <col min="2532" max="2536" width="10.28515625" style="3" hidden="1"/>
    <col min="2537" max="2537" width="10" style="3" hidden="1"/>
    <col min="2538" max="2538" width="10.42578125" style="3" hidden="1"/>
    <col min="2539" max="2786" width="10" style="3" hidden="1"/>
    <col min="2787" max="2787" width="38.5703125" style="3" hidden="1"/>
    <col min="2788" max="2792" width="10.28515625" style="3" hidden="1"/>
    <col min="2793" max="2793" width="10" style="3" hidden="1"/>
    <col min="2794" max="2794" width="10.42578125" style="3" hidden="1"/>
    <col min="2795" max="3042" width="10" style="3" hidden="1"/>
    <col min="3043" max="3043" width="38.5703125" style="3" hidden="1"/>
    <col min="3044" max="3048" width="10.28515625" style="3" hidden="1"/>
    <col min="3049" max="3049" width="10" style="3" hidden="1"/>
    <col min="3050" max="3050" width="10.42578125" style="3" hidden="1"/>
    <col min="3051" max="3298" width="10" style="3" hidden="1"/>
    <col min="3299" max="3299" width="38.5703125" style="3" hidden="1"/>
    <col min="3300" max="3304" width="10.28515625" style="3" hidden="1"/>
    <col min="3305" max="3305" width="10" style="3" hidden="1"/>
    <col min="3306" max="3306" width="10.42578125" style="3" hidden="1"/>
    <col min="3307" max="3554" width="10" style="3" hidden="1"/>
    <col min="3555" max="3555" width="38.5703125" style="3" hidden="1"/>
    <col min="3556" max="3560" width="10.28515625" style="3" hidden="1"/>
    <col min="3561" max="3561" width="10" style="3" hidden="1"/>
    <col min="3562" max="3562" width="10.42578125" style="3" hidden="1"/>
    <col min="3563" max="3810" width="10" style="3" hidden="1"/>
    <col min="3811" max="3811" width="38.5703125" style="3" hidden="1"/>
    <col min="3812" max="3816" width="10.28515625" style="3" hidden="1"/>
    <col min="3817" max="3817" width="10" style="3" hidden="1"/>
    <col min="3818" max="3818" width="10.42578125" style="3" hidden="1"/>
    <col min="3819" max="4066" width="10" style="3" hidden="1"/>
    <col min="4067" max="4067" width="38.5703125" style="3" hidden="1"/>
    <col min="4068" max="4072" width="10.28515625" style="3" hidden="1"/>
    <col min="4073" max="4073" width="10" style="3" hidden="1"/>
    <col min="4074" max="4074" width="10.42578125" style="3" hidden="1"/>
    <col min="4075" max="4322" width="10" style="3" hidden="1"/>
    <col min="4323" max="4323" width="38.5703125" style="3" hidden="1"/>
    <col min="4324" max="4328" width="10.28515625" style="3" hidden="1"/>
    <col min="4329" max="4329" width="10" style="3" hidden="1"/>
    <col min="4330" max="4330" width="10.42578125" style="3" hidden="1"/>
    <col min="4331" max="4578" width="10" style="3" hidden="1"/>
    <col min="4579" max="4579" width="38.5703125" style="3" hidden="1"/>
    <col min="4580" max="4584" width="10.28515625" style="3" hidden="1"/>
    <col min="4585" max="4585" width="10" style="3" hidden="1"/>
    <col min="4586" max="4586" width="10.42578125" style="3" hidden="1"/>
    <col min="4587" max="4834" width="10" style="3" hidden="1"/>
    <col min="4835" max="4835" width="38.5703125" style="3" hidden="1"/>
    <col min="4836" max="4840" width="10.28515625" style="3" hidden="1"/>
    <col min="4841" max="4841" width="10" style="3" hidden="1"/>
    <col min="4842" max="4842" width="10.42578125" style="3" hidden="1"/>
    <col min="4843" max="5090" width="10" style="3" hidden="1"/>
    <col min="5091" max="5091" width="38.5703125" style="3" hidden="1"/>
    <col min="5092" max="5096" width="10.28515625" style="3" hidden="1"/>
    <col min="5097" max="5097" width="10" style="3" hidden="1"/>
    <col min="5098" max="5098" width="10.42578125" style="3" hidden="1"/>
    <col min="5099" max="5346" width="10" style="3" hidden="1"/>
    <col min="5347" max="5347" width="38.5703125" style="3" hidden="1"/>
    <col min="5348" max="5352" width="10.28515625" style="3" hidden="1"/>
    <col min="5353" max="5353" width="10" style="3" hidden="1"/>
    <col min="5354" max="5354" width="10.42578125" style="3" hidden="1"/>
    <col min="5355" max="5602" width="10" style="3" hidden="1"/>
    <col min="5603" max="5603" width="38.5703125" style="3" hidden="1"/>
    <col min="5604" max="5608" width="10.28515625" style="3" hidden="1"/>
    <col min="5609" max="5609" width="10" style="3" hidden="1"/>
    <col min="5610" max="5610" width="10.42578125" style="3" hidden="1"/>
    <col min="5611" max="5858" width="10" style="3" hidden="1"/>
    <col min="5859" max="5859" width="38.5703125" style="3" hidden="1"/>
    <col min="5860" max="5864" width="10.28515625" style="3" hidden="1"/>
    <col min="5865" max="5865" width="10" style="3" hidden="1"/>
    <col min="5866" max="5866" width="10.42578125" style="3" hidden="1"/>
    <col min="5867" max="6114" width="10" style="3" hidden="1"/>
    <col min="6115" max="6115" width="38.5703125" style="3" hidden="1"/>
    <col min="6116" max="6120" width="10.28515625" style="3" hidden="1"/>
    <col min="6121" max="6121" width="10" style="3" hidden="1"/>
    <col min="6122" max="6122" width="10.42578125" style="3" hidden="1"/>
    <col min="6123" max="6370" width="10" style="3" hidden="1"/>
    <col min="6371" max="6371" width="38.5703125" style="3" hidden="1"/>
    <col min="6372" max="6376" width="10.28515625" style="3" hidden="1"/>
    <col min="6377" max="6377" width="10" style="3" hidden="1"/>
    <col min="6378" max="6378" width="10.42578125" style="3" hidden="1"/>
    <col min="6379" max="6626" width="10" style="3" hidden="1"/>
    <col min="6627" max="6627" width="38.5703125" style="3" hidden="1"/>
    <col min="6628" max="6632" width="10.28515625" style="3" hidden="1"/>
    <col min="6633" max="6633" width="10" style="3" hidden="1"/>
    <col min="6634" max="6634" width="10.42578125" style="3" hidden="1"/>
    <col min="6635" max="6882" width="10" style="3" hidden="1"/>
    <col min="6883" max="6883" width="38.5703125" style="3" hidden="1"/>
    <col min="6884" max="6888" width="10.28515625" style="3" hidden="1"/>
    <col min="6889" max="6889" width="10" style="3" hidden="1"/>
    <col min="6890" max="6890" width="10.42578125" style="3" hidden="1"/>
    <col min="6891" max="7138" width="10" style="3" hidden="1"/>
    <col min="7139" max="7139" width="38.5703125" style="3" hidden="1"/>
    <col min="7140" max="7144" width="10.28515625" style="3" hidden="1"/>
    <col min="7145" max="7145" width="10" style="3" hidden="1"/>
    <col min="7146" max="7146" width="10.42578125" style="3" hidden="1"/>
    <col min="7147" max="7394" width="10" style="3" hidden="1"/>
    <col min="7395" max="7395" width="38.5703125" style="3" hidden="1"/>
    <col min="7396" max="7400" width="10.28515625" style="3" hidden="1"/>
    <col min="7401" max="7401" width="10" style="3" hidden="1"/>
    <col min="7402" max="7402" width="10.42578125" style="3" hidden="1"/>
    <col min="7403" max="7650" width="10" style="3" hidden="1"/>
    <col min="7651" max="7651" width="38.5703125" style="3" hidden="1"/>
    <col min="7652" max="7656" width="10.28515625" style="3" hidden="1"/>
    <col min="7657" max="7657" width="10" style="3" hidden="1"/>
    <col min="7658" max="7658" width="10.42578125" style="3" hidden="1"/>
    <col min="7659" max="7906" width="10" style="3" hidden="1"/>
    <col min="7907" max="7907" width="38.5703125" style="3" hidden="1"/>
    <col min="7908" max="7912" width="10.28515625" style="3" hidden="1"/>
    <col min="7913" max="7913" width="10" style="3" hidden="1"/>
    <col min="7914" max="7914" width="10.42578125" style="3" hidden="1"/>
    <col min="7915" max="8162" width="10" style="3" hidden="1"/>
    <col min="8163" max="8163" width="38.5703125" style="3" hidden="1"/>
    <col min="8164" max="8168" width="10.28515625" style="3" hidden="1"/>
    <col min="8169" max="8169" width="10" style="3" hidden="1"/>
    <col min="8170" max="8170" width="10.42578125" style="3" hidden="1"/>
    <col min="8171" max="8418" width="10" style="3" hidden="1"/>
    <col min="8419" max="8419" width="38.5703125" style="3" hidden="1"/>
    <col min="8420" max="8424" width="10.28515625" style="3" hidden="1"/>
    <col min="8425" max="8425" width="10" style="3" hidden="1"/>
    <col min="8426" max="8426" width="10.42578125" style="3" hidden="1"/>
    <col min="8427" max="8674" width="10" style="3" hidden="1"/>
    <col min="8675" max="8675" width="38.5703125" style="3" hidden="1"/>
    <col min="8676" max="8680" width="10.28515625" style="3" hidden="1"/>
    <col min="8681" max="8681" width="10" style="3" hidden="1"/>
    <col min="8682" max="8682" width="10.42578125" style="3" hidden="1"/>
    <col min="8683" max="8930" width="10" style="3" hidden="1"/>
    <col min="8931" max="8931" width="38.5703125" style="3" hidden="1"/>
    <col min="8932" max="8936" width="10.28515625" style="3" hidden="1"/>
    <col min="8937" max="8937" width="10" style="3" hidden="1"/>
    <col min="8938" max="8938" width="10.42578125" style="3" hidden="1"/>
    <col min="8939" max="9186" width="10" style="3" hidden="1"/>
    <col min="9187" max="9187" width="38.5703125" style="3" hidden="1"/>
    <col min="9188" max="9192" width="10.28515625" style="3" hidden="1"/>
    <col min="9193" max="9193" width="10" style="3" hidden="1"/>
    <col min="9194" max="9194" width="10.42578125" style="3" hidden="1"/>
    <col min="9195" max="9442" width="10" style="3" hidden="1"/>
    <col min="9443" max="9443" width="38.5703125" style="3" hidden="1"/>
    <col min="9444" max="9448" width="10.28515625" style="3" hidden="1"/>
    <col min="9449" max="9449" width="10" style="3" hidden="1"/>
    <col min="9450" max="9450" width="10.42578125" style="3" hidden="1"/>
    <col min="9451" max="9698" width="10" style="3" hidden="1"/>
    <col min="9699" max="9699" width="38.5703125" style="3" hidden="1"/>
    <col min="9700" max="9704" width="10.28515625" style="3" hidden="1"/>
    <col min="9705" max="9705" width="10" style="3" hidden="1"/>
    <col min="9706" max="9706" width="10.42578125" style="3" hidden="1"/>
    <col min="9707" max="9954" width="10" style="3" hidden="1"/>
    <col min="9955" max="9955" width="38.5703125" style="3" hidden="1"/>
    <col min="9956" max="9960" width="10.28515625" style="3" hidden="1"/>
    <col min="9961" max="9961" width="10" style="3" hidden="1"/>
    <col min="9962" max="9962" width="10.42578125" style="3" hidden="1"/>
    <col min="9963" max="10210" width="10" style="3" hidden="1"/>
    <col min="10211" max="10211" width="38.5703125" style="3" hidden="1"/>
    <col min="10212" max="10216" width="10.28515625" style="3" hidden="1"/>
    <col min="10217" max="10217" width="10" style="3" hidden="1"/>
    <col min="10218" max="10218" width="10.42578125" style="3" hidden="1"/>
    <col min="10219" max="10466" width="10" style="3" hidden="1"/>
    <col min="10467" max="10467" width="38.5703125" style="3" hidden="1"/>
    <col min="10468" max="10472" width="10.28515625" style="3" hidden="1"/>
    <col min="10473" max="10473" width="10" style="3" hidden="1"/>
    <col min="10474" max="10474" width="10.42578125" style="3" hidden="1"/>
    <col min="10475" max="10722" width="10" style="3" hidden="1"/>
    <col min="10723" max="10723" width="38.5703125" style="3" hidden="1"/>
    <col min="10724" max="10728" width="10.28515625" style="3" hidden="1"/>
    <col min="10729" max="10729" width="10" style="3" hidden="1"/>
    <col min="10730" max="10730" width="10.42578125" style="3" hidden="1"/>
    <col min="10731" max="10978" width="10" style="3" hidden="1"/>
    <col min="10979" max="10979" width="38.5703125" style="3" hidden="1"/>
    <col min="10980" max="10984" width="10.28515625" style="3" hidden="1"/>
    <col min="10985" max="10985" width="10" style="3" hidden="1"/>
    <col min="10986" max="10986" width="10.42578125" style="3" hidden="1"/>
    <col min="10987" max="11234" width="10" style="3" hidden="1"/>
    <col min="11235" max="11235" width="38.5703125" style="3" hidden="1"/>
    <col min="11236" max="11240" width="10.28515625" style="3" hidden="1"/>
    <col min="11241" max="11241" width="10" style="3" hidden="1"/>
    <col min="11242" max="11242" width="10.42578125" style="3" hidden="1"/>
    <col min="11243" max="11490" width="10" style="3" hidden="1"/>
    <col min="11491" max="11491" width="38.5703125" style="3" hidden="1"/>
    <col min="11492" max="11496" width="10.28515625" style="3" hidden="1"/>
    <col min="11497" max="11497" width="10" style="3" hidden="1"/>
    <col min="11498" max="11498" width="10.42578125" style="3" hidden="1"/>
    <col min="11499" max="11746" width="10" style="3" hidden="1"/>
    <col min="11747" max="11747" width="38.5703125" style="3" hidden="1"/>
    <col min="11748" max="11752" width="10.28515625" style="3" hidden="1"/>
    <col min="11753" max="11753" width="10" style="3" hidden="1"/>
    <col min="11754" max="11754" width="10.42578125" style="3" hidden="1"/>
    <col min="11755" max="12002" width="10" style="3" hidden="1"/>
    <col min="12003" max="12003" width="38.5703125" style="3" hidden="1"/>
    <col min="12004" max="12008" width="10.28515625" style="3" hidden="1"/>
    <col min="12009" max="12009" width="10" style="3" hidden="1"/>
    <col min="12010" max="12010" width="10.42578125" style="3" hidden="1"/>
    <col min="12011" max="12258" width="10" style="3" hidden="1"/>
    <col min="12259" max="12259" width="38.5703125" style="3" hidden="1"/>
    <col min="12260" max="12264" width="10.28515625" style="3" hidden="1"/>
    <col min="12265" max="12265" width="10" style="3" hidden="1"/>
    <col min="12266" max="12266" width="10.42578125" style="3" hidden="1"/>
    <col min="12267" max="12514" width="10" style="3" hidden="1"/>
    <col min="12515" max="12515" width="38.5703125" style="3" hidden="1"/>
    <col min="12516" max="12520" width="10.28515625" style="3" hidden="1"/>
    <col min="12521" max="12521" width="10" style="3" hidden="1"/>
    <col min="12522" max="12522" width="10.42578125" style="3" hidden="1"/>
    <col min="12523" max="12770" width="10" style="3" hidden="1"/>
    <col min="12771" max="12771" width="38.5703125" style="3" hidden="1"/>
    <col min="12772" max="12776" width="10.28515625" style="3" hidden="1"/>
    <col min="12777" max="12777" width="10" style="3" hidden="1"/>
    <col min="12778" max="12778" width="10.42578125" style="3" hidden="1"/>
    <col min="12779" max="13026" width="10" style="3" hidden="1"/>
    <col min="13027" max="13027" width="38.5703125" style="3" hidden="1"/>
    <col min="13028" max="13032" width="10.28515625" style="3" hidden="1"/>
    <col min="13033" max="13033" width="10" style="3" hidden="1"/>
    <col min="13034" max="13034" width="10.42578125" style="3" hidden="1"/>
    <col min="13035" max="13282" width="10" style="3" hidden="1"/>
    <col min="13283" max="13283" width="38.5703125" style="3" hidden="1"/>
    <col min="13284" max="13288" width="10.28515625" style="3" hidden="1"/>
    <col min="13289" max="13289" width="10" style="3" hidden="1"/>
    <col min="13290" max="13290" width="10.42578125" style="3" hidden="1"/>
    <col min="13291" max="13538" width="10" style="3" hidden="1"/>
    <col min="13539" max="13539" width="38.5703125" style="3" hidden="1"/>
    <col min="13540" max="13544" width="10.28515625" style="3" hidden="1"/>
    <col min="13545" max="13545" width="10" style="3" hidden="1"/>
    <col min="13546" max="13546" width="10.42578125" style="3" hidden="1"/>
    <col min="13547" max="13794" width="10" style="3" hidden="1"/>
    <col min="13795" max="13795" width="38.5703125" style="3" hidden="1"/>
    <col min="13796" max="13800" width="10.28515625" style="3" hidden="1"/>
    <col min="13801" max="13801" width="10" style="3" hidden="1"/>
    <col min="13802" max="13802" width="10.42578125" style="3" hidden="1"/>
    <col min="13803" max="14050" width="10" style="3" hidden="1"/>
    <col min="14051" max="14051" width="38.5703125" style="3" hidden="1"/>
    <col min="14052" max="14056" width="10.28515625" style="3" hidden="1"/>
    <col min="14057" max="14057" width="10" style="3" hidden="1"/>
    <col min="14058" max="14058" width="10.42578125" style="3" hidden="1"/>
    <col min="14059" max="14306" width="10" style="3" hidden="1"/>
    <col min="14307" max="14307" width="38.5703125" style="3" hidden="1"/>
    <col min="14308" max="14312" width="10.28515625" style="3" hidden="1"/>
    <col min="14313" max="14313" width="10" style="3" hidden="1"/>
    <col min="14314" max="14314" width="10.42578125" style="3" hidden="1"/>
    <col min="14315" max="14562" width="10" style="3" hidden="1"/>
    <col min="14563" max="14563" width="38.5703125" style="3" hidden="1"/>
    <col min="14564" max="14568" width="10.28515625" style="3" hidden="1"/>
    <col min="14569" max="14569" width="10" style="3" hidden="1"/>
    <col min="14570" max="14570" width="10.42578125" style="3" hidden="1"/>
    <col min="14571" max="14818" width="10" style="3" hidden="1"/>
    <col min="14819" max="14819" width="38.5703125" style="3" hidden="1"/>
    <col min="14820" max="14824" width="10.28515625" style="3" hidden="1"/>
    <col min="14825" max="14825" width="10" style="3" hidden="1"/>
    <col min="14826" max="14826" width="10.42578125" style="3" hidden="1"/>
    <col min="14827" max="15074" width="10" style="3" hidden="1"/>
    <col min="15075" max="15075" width="38.5703125" style="3" hidden="1"/>
    <col min="15076" max="15080" width="10.28515625" style="3" hidden="1"/>
    <col min="15081" max="15081" width="10" style="3" hidden="1"/>
    <col min="15082" max="15082" width="10.42578125" style="3" hidden="1"/>
    <col min="15083" max="15330" width="10" style="3" hidden="1"/>
    <col min="15331" max="15331" width="38.5703125" style="3" hidden="1"/>
    <col min="15332" max="15336" width="10.28515625" style="3" hidden="1"/>
    <col min="15337" max="15337" width="10" style="3" hidden="1"/>
    <col min="15338" max="15338" width="10.42578125" style="3" hidden="1"/>
    <col min="15339" max="15586" width="10" style="3" hidden="1"/>
    <col min="15587" max="15587" width="38.5703125" style="3" hidden="1"/>
    <col min="15588" max="15592" width="10.28515625" style="3" hidden="1"/>
    <col min="15593" max="15593" width="10" style="3" hidden="1"/>
    <col min="15594" max="15594" width="10.42578125" style="3" hidden="1"/>
    <col min="15595" max="15842" width="10" style="3" hidden="1"/>
    <col min="15843" max="15843" width="38.5703125" style="3" hidden="1"/>
    <col min="15844" max="15848" width="10.28515625" style="3" hidden="1"/>
    <col min="15849" max="15849" width="10" style="3" hidden="1"/>
    <col min="15850" max="15850" width="10.42578125" style="3" hidden="1"/>
    <col min="15851" max="16098" width="10" style="3" hidden="1"/>
    <col min="16099" max="16099" width="38.5703125" style="3" hidden="1"/>
    <col min="16100" max="16104" width="10.28515625" style="3" hidden="1"/>
    <col min="16105" max="16105" width="10" style="3" hidden="1"/>
    <col min="16106" max="16106" width="10.42578125" style="3" hidden="1"/>
    <col min="16107" max="16384" width="10" style="3" hidden="1"/>
  </cols>
  <sheetData>
    <row r="1" spans="1:30" s="47" customFormat="1" ht="23.25">
      <c r="A1" s="1" t="s">
        <v>54</v>
      </c>
    </row>
    <row r="2" spans="1:30" s="47" customFormat="1" ht="16.5" customHeight="1"/>
    <row r="3" spans="1:30" s="47" customFormat="1" ht="14.25" customHeight="1"/>
    <row r="4" spans="1:30" s="48" customFormat="1" ht="15.75" customHeight="1">
      <c r="A4" s="169" t="s">
        <v>72</v>
      </c>
      <c r="B4" s="170"/>
      <c r="C4" s="170"/>
      <c r="D4" s="170"/>
      <c r="E4" s="170"/>
      <c r="F4" s="170"/>
      <c r="G4" s="170"/>
      <c r="H4" s="170"/>
      <c r="I4" s="170"/>
      <c r="J4" s="170"/>
      <c r="K4" s="170"/>
      <c r="L4" s="170"/>
      <c r="M4" s="3"/>
      <c r="N4" s="3"/>
      <c r="O4" s="3"/>
      <c r="P4" s="3"/>
      <c r="Q4" s="3"/>
      <c r="T4" s="2"/>
    </row>
    <row r="5" spans="1:30" s="51" customFormat="1" ht="15.75" hidden="1" thickBot="1">
      <c r="A5" s="49"/>
      <c r="B5" s="49"/>
      <c r="C5" s="49"/>
      <c r="D5" s="49"/>
      <c r="E5" s="50"/>
      <c r="F5" s="50"/>
      <c r="G5" s="50"/>
      <c r="H5" s="50"/>
      <c r="I5" s="50"/>
      <c r="J5" s="50"/>
      <c r="K5" s="50"/>
      <c r="L5" s="50"/>
      <c r="M5" s="50"/>
      <c r="N5" s="50"/>
      <c r="O5" s="50"/>
      <c r="P5" s="50"/>
      <c r="Q5" s="50"/>
    </row>
    <row r="6" spans="1:30" s="51" customFormat="1" ht="15.75" hidden="1" thickTop="1">
      <c r="A6" s="34" t="s">
        <v>36</v>
      </c>
      <c r="B6" s="171"/>
      <c r="C6" s="172"/>
      <c r="D6" s="173"/>
      <c r="G6" s="50"/>
      <c r="H6" s="50"/>
      <c r="I6" s="50"/>
      <c r="J6" s="50"/>
      <c r="K6" s="50"/>
      <c r="L6" s="50"/>
      <c r="M6" s="50"/>
      <c r="N6" s="50"/>
      <c r="O6" s="50"/>
      <c r="P6" s="50"/>
      <c r="Q6" s="50"/>
    </row>
    <row r="7" spans="1:30" s="51" customFormat="1" hidden="1">
      <c r="A7" s="35" t="s">
        <v>37</v>
      </c>
      <c r="B7" s="174"/>
      <c r="C7" s="175"/>
      <c r="D7" s="176"/>
      <c r="F7" s="50"/>
      <c r="G7" s="50"/>
      <c r="H7" s="50"/>
      <c r="I7" s="50"/>
      <c r="J7" s="50"/>
      <c r="K7" s="50"/>
      <c r="L7" s="50"/>
      <c r="M7" s="50"/>
      <c r="N7" s="50"/>
      <c r="O7" s="50"/>
      <c r="P7" s="50"/>
      <c r="Q7" s="50"/>
    </row>
    <row r="8" spans="1:30" s="51" customFormat="1" ht="15.75" hidden="1" customHeight="1">
      <c r="A8" s="36" t="s">
        <v>38</v>
      </c>
      <c r="B8" s="174"/>
      <c r="C8" s="175"/>
      <c r="D8" s="176"/>
      <c r="F8" s="50"/>
      <c r="G8" s="50"/>
      <c r="H8" s="50"/>
      <c r="I8" s="50"/>
      <c r="J8" s="50"/>
      <c r="K8" s="50"/>
      <c r="L8" s="50"/>
      <c r="M8" s="50"/>
      <c r="N8" s="50"/>
      <c r="O8" s="50"/>
      <c r="P8" s="50"/>
      <c r="Q8" s="50"/>
    </row>
    <row r="9" spans="1:30" s="51" customFormat="1" ht="15.75" hidden="1" thickBot="1">
      <c r="A9" s="52" t="s">
        <v>44</v>
      </c>
      <c r="B9" s="177">
        <v>60</v>
      </c>
      <c r="C9" s="178"/>
      <c r="D9" s="179"/>
      <c r="E9" s="50"/>
      <c r="F9" s="50"/>
      <c r="G9" s="53"/>
      <c r="H9" s="50"/>
      <c r="I9" s="50"/>
      <c r="J9" s="50"/>
      <c r="K9" s="50"/>
      <c r="L9" s="50"/>
      <c r="M9" s="50"/>
      <c r="N9" s="50"/>
      <c r="O9" s="50"/>
      <c r="P9" s="50"/>
      <c r="Q9" s="50"/>
    </row>
    <row r="10" spans="1:30" s="51" customFormat="1">
      <c r="A10" s="50"/>
      <c r="B10" s="50"/>
      <c r="C10" s="50"/>
      <c r="D10" s="50"/>
      <c r="E10" s="50"/>
      <c r="F10" s="50"/>
      <c r="G10" s="50"/>
      <c r="H10" s="50"/>
      <c r="I10" s="50"/>
      <c r="J10" s="50"/>
      <c r="K10" s="50"/>
      <c r="L10" s="50"/>
      <c r="M10" s="50"/>
      <c r="N10" s="50"/>
      <c r="O10" s="50"/>
      <c r="P10" s="50"/>
      <c r="Q10" s="50"/>
    </row>
    <row r="11" spans="1:30" ht="16.149999999999999" customHeight="1" thickBot="1"/>
    <row r="12" spans="1:30" ht="15.75" thickBot="1">
      <c r="A12" s="160" t="s">
        <v>9</v>
      </c>
      <c r="B12" s="161"/>
      <c r="C12" s="161"/>
      <c r="D12" s="161"/>
      <c r="E12" s="161"/>
      <c r="F12" s="161"/>
      <c r="G12" s="180"/>
      <c r="H12" s="180"/>
      <c r="I12" s="180"/>
      <c r="J12" s="180"/>
      <c r="K12" s="180"/>
      <c r="L12" s="180"/>
      <c r="M12" s="180"/>
      <c r="N12" s="180"/>
      <c r="O12" s="180"/>
      <c r="P12" s="180"/>
      <c r="Q12" s="180"/>
      <c r="R12" s="180"/>
      <c r="S12" s="180"/>
      <c r="T12" s="180"/>
      <c r="U12" s="180"/>
      <c r="V12" s="180"/>
      <c r="W12" s="180"/>
      <c r="X12" s="180"/>
      <c r="Y12" s="180"/>
      <c r="Z12" s="181"/>
    </row>
    <row r="13" spans="1:30" s="4" customFormat="1" ht="17.25" customHeight="1">
      <c r="A13" s="68" t="s">
        <v>12</v>
      </c>
      <c r="B13" s="71">
        <v>1</v>
      </c>
      <c r="C13" s="72">
        <v>2</v>
      </c>
      <c r="D13" s="72">
        <v>3</v>
      </c>
      <c r="E13" s="72">
        <v>4</v>
      </c>
      <c r="F13" s="73">
        <v>5</v>
      </c>
      <c r="G13" s="99">
        <v>6</v>
      </c>
      <c r="H13" s="72">
        <v>7</v>
      </c>
      <c r="I13" s="72">
        <v>8</v>
      </c>
      <c r="J13" s="72">
        <v>9</v>
      </c>
      <c r="K13" s="72">
        <v>10</v>
      </c>
      <c r="L13" s="72">
        <v>11</v>
      </c>
      <c r="M13" s="72">
        <v>12</v>
      </c>
      <c r="N13" s="72">
        <v>13</v>
      </c>
      <c r="O13" s="72">
        <v>14</v>
      </c>
      <c r="P13" s="72">
        <v>15</v>
      </c>
      <c r="Q13" s="72">
        <v>16</v>
      </c>
      <c r="R13" s="72">
        <v>17</v>
      </c>
      <c r="S13" s="72">
        <v>18</v>
      </c>
      <c r="T13" s="72">
        <v>19</v>
      </c>
      <c r="U13" s="72">
        <v>20</v>
      </c>
      <c r="V13" s="72">
        <v>21</v>
      </c>
      <c r="W13" s="72">
        <v>22</v>
      </c>
      <c r="X13" s="72">
        <v>23</v>
      </c>
      <c r="Y13" s="72">
        <v>24</v>
      </c>
      <c r="Z13" s="73">
        <v>25</v>
      </c>
    </row>
    <row r="14" spans="1:30" s="56" customFormat="1">
      <c r="A14" s="69" t="s">
        <v>20</v>
      </c>
      <c r="B14" s="102">
        <f>B43</f>
        <v>0</v>
      </c>
      <c r="C14" s="14">
        <f>C43</f>
        <v>0</v>
      </c>
      <c r="D14" s="14">
        <f>D43</f>
        <v>0</v>
      </c>
      <c r="E14" s="14">
        <f>E43</f>
        <v>0</v>
      </c>
      <c r="F14" s="15">
        <f>F43</f>
        <v>0</v>
      </c>
      <c r="G14" s="94"/>
      <c r="H14" s="16"/>
      <c r="I14" s="16"/>
      <c r="J14" s="16"/>
      <c r="K14" s="16"/>
      <c r="L14" s="16"/>
      <c r="M14" s="16"/>
      <c r="N14" s="16"/>
      <c r="O14" s="16"/>
      <c r="P14" s="16"/>
      <c r="Q14" s="16"/>
      <c r="R14" s="16"/>
      <c r="S14" s="16"/>
      <c r="T14" s="16"/>
      <c r="U14" s="16"/>
      <c r="V14" s="16"/>
      <c r="W14" s="16"/>
      <c r="X14" s="16"/>
      <c r="Y14" s="16"/>
      <c r="Z14" s="17"/>
    </row>
    <row r="15" spans="1:30" s="8" customFormat="1">
      <c r="A15" s="69" t="s">
        <v>21</v>
      </c>
      <c r="B15" s="102">
        <f>B92</f>
        <v>0</v>
      </c>
      <c r="C15" s="14">
        <f>C92</f>
        <v>0</v>
      </c>
      <c r="D15" s="14">
        <f>D92</f>
        <v>0</v>
      </c>
      <c r="E15" s="14">
        <f>E92</f>
        <v>0</v>
      </c>
      <c r="F15" s="15">
        <f>F92</f>
        <v>0</v>
      </c>
      <c r="G15" s="102">
        <f t="shared" ref="G15:Z15" si="0">G92</f>
        <v>0</v>
      </c>
      <c r="H15" s="14">
        <f t="shared" si="0"/>
        <v>0</v>
      </c>
      <c r="I15" s="14">
        <f t="shared" si="0"/>
        <v>0</v>
      </c>
      <c r="J15" s="14">
        <f t="shared" si="0"/>
        <v>0</v>
      </c>
      <c r="K15" s="14">
        <f t="shared" si="0"/>
        <v>0</v>
      </c>
      <c r="L15" s="14">
        <f t="shared" si="0"/>
        <v>0</v>
      </c>
      <c r="M15" s="14">
        <f t="shared" si="0"/>
        <v>0</v>
      </c>
      <c r="N15" s="14">
        <f t="shared" si="0"/>
        <v>0</v>
      </c>
      <c r="O15" s="14">
        <f t="shared" si="0"/>
        <v>0</v>
      </c>
      <c r="P15" s="14">
        <f t="shared" si="0"/>
        <v>0</v>
      </c>
      <c r="Q15" s="14">
        <f t="shared" si="0"/>
        <v>0</v>
      </c>
      <c r="R15" s="14">
        <f t="shared" si="0"/>
        <v>0</v>
      </c>
      <c r="S15" s="14">
        <f t="shared" si="0"/>
        <v>0</v>
      </c>
      <c r="T15" s="14">
        <f t="shared" si="0"/>
        <v>0</v>
      </c>
      <c r="U15" s="14">
        <f t="shared" si="0"/>
        <v>0</v>
      </c>
      <c r="V15" s="14">
        <f t="shared" si="0"/>
        <v>0</v>
      </c>
      <c r="W15" s="14">
        <f t="shared" si="0"/>
        <v>0</v>
      </c>
      <c r="X15" s="14">
        <f t="shared" si="0"/>
        <v>0</v>
      </c>
      <c r="Y15" s="14">
        <f t="shared" si="0"/>
        <v>0</v>
      </c>
      <c r="Z15" s="15">
        <f t="shared" si="0"/>
        <v>0</v>
      </c>
    </row>
    <row r="16" spans="1:30" s="8" customFormat="1" ht="17.25" customHeight="1">
      <c r="A16" s="69" t="s">
        <v>22</v>
      </c>
      <c r="B16" s="102">
        <f>B74</f>
        <v>0</v>
      </c>
      <c r="C16" s="14">
        <f>C74</f>
        <v>0</v>
      </c>
      <c r="D16" s="14">
        <f>D74</f>
        <v>0</v>
      </c>
      <c r="E16" s="14">
        <f>E74</f>
        <v>0</v>
      </c>
      <c r="F16" s="15">
        <f>F74</f>
        <v>0</v>
      </c>
      <c r="G16" s="102">
        <f t="shared" ref="G16:Z16" si="1">G74</f>
        <v>0</v>
      </c>
      <c r="H16" s="14">
        <f t="shared" si="1"/>
        <v>0</v>
      </c>
      <c r="I16" s="14">
        <f t="shared" si="1"/>
        <v>0</v>
      </c>
      <c r="J16" s="14">
        <f t="shared" si="1"/>
        <v>0</v>
      </c>
      <c r="K16" s="14">
        <f t="shared" si="1"/>
        <v>0</v>
      </c>
      <c r="L16" s="14">
        <f t="shared" si="1"/>
        <v>0</v>
      </c>
      <c r="M16" s="14">
        <f t="shared" si="1"/>
        <v>0</v>
      </c>
      <c r="N16" s="14">
        <f t="shared" si="1"/>
        <v>0</v>
      </c>
      <c r="O16" s="14">
        <f t="shared" si="1"/>
        <v>0</v>
      </c>
      <c r="P16" s="14">
        <f t="shared" si="1"/>
        <v>0</v>
      </c>
      <c r="Q16" s="14">
        <f t="shared" si="1"/>
        <v>0</v>
      </c>
      <c r="R16" s="14">
        <f t="shared" si="1"/>
        <v>0</v>
      </c>
      <c r="S16" s="14">
        <f t="shared" si="1"/>
        <v>0</v>
      </c>
      <c r="T16" s="14">
        <f t="shared" si="1"/>
        <v>0</v>
      </c>
      <c r="U16" s="14">
        <f t="shared" si="1"/>
        <v>0</v>
      </c>
      <c r="V16" s="14">
        <f t="shared" si="1"/>
        <v>0</v>
      </c>
      <c r="W16" s="14">
        <f t="shared" si="1"/>
        <v>0</v>
      </c>
      <c r="X16" s="14">
        <f t="shared" si="1"/>
        <v>0</v>
      </c>
      <c r="Y16" s="14">
        <f t="shared" si="1"/>
        <v>0</v>
      </c>
      <c r="Z16" s="15">
        <f t="shared" si="1"/>
        <v>0</v>
      </c>
      <c r="AA16" s="5"/>
      <c r="AB16" s="6"/>
      <c r="AC16" s="6"/>
      <c r="AD16" s="6"/>
    </row>
    <row r="17" spans="1:30" s="8" customFormat="1">
      <c r="A17" s="69" t="s">
        <v>6</v>
      </c>
      <c r="B17" s="102">
        <f>B15-B16</f>
        <v>0</v>
      </c>
      <c r="C17" s="14">
        <f t="shared" ref="C17:Z17" si="2">C15-C16</f>
        <v>0</v>
      </c>
      <c r="D17" s="14">
        <f t="shared" si="2"/>
        <v>0</v>
      </c>
      <c r="E17" s="14">
        <f t="shared" si="2"/>
        <v>0</v>
      </c>
      <c r="F17" s="15">
        <f t="shared" si="2"/>
        <v>0</v>
      </c>
      <c r="G17" s="95">
        <f t="shared" si="2"/>
        <v>0</v>
      </c>
      <c r="H17" s="18">
        <f t="shared" si="2"/>
        <v>0</v>
      </c>
      <c r="I17" s="18">
        <f t="shared" si="2"/>
        <v>0</v>
      </c>
      <c r="J17" s="18">
        <f t="shared" si="2"/>
        <v>0</v>
      </c>
      <c r="K17" s="18">
        <f t="shared" si="2"/>
        <v>0</v>
      </c>
      <c r="L17" s="18">
        <f t="shared" si="2"/>
        <v>0</v>
      </c>
      <c r="M17" s="18">
        <f t="shared" si="2"/>
        <v>0</v>
      </c>
      <c r="N17" s="18">
        <f t="shared" si="2"/>
        <v>0</v>
      </c>
      <c r="O17" s="18">
        <f t="shared" si="2"/>
        <v>0</v>
      </c>
      <c r="P17" s="18">
        <f t="shared" si="2"/>
        <v>0</v>
      </c>
      <c r="Q17" s="18">
        <f t="shared" si="2"/>
        <v>0</v>
      </c>
      <c r="R17" s="18">
        <f t="shared" si="2"/>
        <v>0</v>
      </c>
      <c r="S17" s="18">
        <f t="shared" si="2"/>
        <v>0</v>
      </c>
      <c r="T17" s="18">
        <f t="shared" si="2"/>
        <v>0</v>
      </c>
      <c r="U17" s="18">
        <f t="shared" si="2"/>
        <v>0</v>
      </c>
      <c r="V17" s="18">
        <f t="shared" si="2"/>
        <v>0</v>
      </c>
      <c r="W17" s="18">
        <f t="shared" si="2"/>
        <v>0</v>
      </c>
      <c r="X17" s="18">
        <f t="shared" si="2"/>
        <v>0</v>
      </c>
      <c r="Y17" s="18">
        <f t="shared" si="2"/>
        <v>0</v>
      </c>
      <c r="Z17" s="19">
        <f t="shared" si="2"/>
        <v>0</v>
      </c>
      <c r="AA17" s="3"/>
      <c r="AB17" s="3"/>
      <c r="AC17" s="3"/>
      <c r="AD17" s="3"/>
    </row>
    <row r="18" spans="1:30" s="57" customFormat="1" ht="18" customHeight="1" thickBot="1">
      <c r="A18" s="70" t="s">
        <v>5</v>
      </c>
      <c r="B18" s="100">
        <f>1/((1+$D$27)^(B13-1))</f>
        <v>1</v>
      </c>
      <c r="C18" s="96">
        <f t="shared" ref="C18:Z18" si="3">1/((1+$D$27)^(C13-1))</f>
        <v>0.96153846153846145</v>
      </c>
      <c r="D18" s="96">
        <f t="shared" si="3"/>
        <v>0.92455621301775137</v>
      </c>
      <c r="E18" s="96">
        <f t="shared" si="3"/>
        <v>0.88899635867091487</v>
      </c>
      <c r="F18" s="101">
        <f t="shared" si="3"/>
        <v>0.85480419102972571</v>
      </c>
      <c r="G18" s="100">
        <f t="shared" si="3"/>
        <v>0.82192710675935154</v>
      </c>
      <c r="H18" s="96">
        <f t="shared" si="3"/>
        <v>0.79031452573014571</v>
      </c>
      <c r="I18" s="96">
        <f t="shared" si="3"/>
        <v>0.75991781320206331</v>
      </c>
      <c r="J18" s="96">
        <f t="shared" si="3"/>
        <v>0.73069020500198378</v>
      </c>
      <c r="K18" s="96">
        <f t="shared" si="3"/>
        <v>0.70258673557883045</v>
      </c>
      <c r="L18" s="96">
        <f t="shared" si="3"/>
        <v>0.67556416882579851</v>
      </c>
      <c r="M18" s="96">
        <f t="shared" si="3"/>
        <v>0.6495809315632679</v>
      </c>
      <c r="N18" s="96">
        <f t="shared" si="3"/>
        <v>0.62459704958006512</v>
      </c>
      <c r="O18" s="96">
        <f t="shared" si="3"/>
        <v>0.600574086134678</v>
      </c>
      <c r="P18" s="96">
        <f t="shared" si="3"/>
        <v>0.57747508282180582</v>
      </c>
      <c r="Q18" s="96">
        <f t="shared" si="3"/>
        <v>0.55526450271327477</v>
      </c>
      <c r="R18" s="96">
        <f t="shared" si="3"/>
        <v>0.53390817568584104</v>
      </c>
      <c r="S18" s="96">
        <f t="shared" si="3"/>
        <v>0.51337324585177024</v>
      </c>
      <c r="T18" s="96">
        <f t="shared" si="3"/>
        <v>0.49362812101131748</v>
      </c>
      <c r="U18" s="96">
        <f t="shared" si="3"/>
        <v>0.47464242404934376</v>
      </c>
      <c r="V18" s="96">
        <f t="shared" si="3"/>
        <v>0.45638694620129205</v>
      </c>
      <c r="W18" s="96">
        <f t="shared" si="3"/>
        <v>0.43883360211662686</v>
      </c>
      <c r="X18" s="96">
        <f t="shared" si="3"/>
        <v>0.42195538665060278</v>
      </c>
      <c r="Y18" s="96">
        <f t="shared" si="3"/>
        <v>0.40572633331788732</v>
      </c>
      <c r="Z18" s="101">
        <f t="shared" si="3"/>
        <v>0.39012147434412242</v>
      </c>
    </row>
    <row r="19" spans="1:30" s="8" customFormat="1" ht="14.25" customHeight="1" thickBot="1">
      <c r="A19" s="21" t="s">
        <v>4</v>
      </c>
      <c r="B19" s="22">
        <f t="shared" ref="B19:V19" si="4">+B17*B18</f>
        <v>0</v>
      </c>
      <c r="C19" s="22">
        <f t="shared" si="4"/>
        <v>0</v>
      </c>
      <c r="D19" s="22">
        <f t="shared" si="4"/>
        <v>0</v>
      </c>
      <c r="E19" s="22">
        <f t="shared" si="4"/>
        <v>0</v>
      </c>
      <c r="F19" s="22">
        <f t="shared" si="4"/>
        <v>0</v>
      </c>
      <c r="G19" s="22">
        <f t="shared" si="4"/>
        <v>0</v>
      </c>
      <c r="H19" s="22">
        <f t="shared" si="4"/>
        <v>0</v>
      </c>
      <c r="I19" s="22">
        <f t="shared" si="4"/>
        <v>0</v>
      </c>
      <c r="J19" s="22">
        <f t="shared" si="4"/>
        <v>0</v>
      </c>
      <c r="K19" s="22">
        <f t="shared" si="4"/>
        <v>0</v>
      </c>
      <c r="L19" s="22">
        <f t="shared" si="4"/>
        <v>0</v>
      </c>
      <c r="M19" s="22">
        <f t="shared" si="4"/>
        <v>0</v>
      </c>
      <c r="N19" s="22">
        <f t="shared" si="4"/>
        <v>0</v>
      </c>
      <c r="O19" s="22">
        <f t="shared" si="4"/>
        <v>0</v>
      </c>
      <c r="P19" s="22">
        <f t="shared" si="4"/>
        <v>0</v>
      </c>
      <c r="Q19" s="22">
        <f t="shared" si="4"/>
        <v>0</v>
      </c>
      <c r="R19" s="22">
        <f t="shared" si="4"/>
        <v>0</v>
      </c>
      <c r="S19" s="22">
        <f t="shared" si="4"/>
        <v>0</v>
      </c>
      <c r="T19" s="22">
        <f t="shared" si="4"/>
        <v>0</v>
      </c>
      <c r="U19" s="22">
        <f t="shared" si="4"/>
        <v>0</v>
      </c>
      <c r="V19" s="22">
        <f t="shared" si="4"/>
        <v>0</v>
      </c>
      <c r="W19" s="22">
        <f>+W17*W18</f>
        <v>0</v>
      </c>
      <c r="X19" s="22">
        <f>+X17*X18</f>
        <v>0</v>
      </c>
      <c r="Y19" s="22">
        <f>+Y17*Y18</f>
        <v>0</v>
      </c>
      <c r="Z19" s="22">
        <f>+Z17*Z18</f>
        <v>0</v>
      </c>
    </row>
    <row r="20" spans="1:30" s="56" customFormat="1" ht="14.25" customHeight="1" thickTop="1">
      <c r="A20" s="7"/>
      <c r="B20" s="7"/>
      <c r="C20" s="7"/>
      <c r="D20" s="7"/>
      <c r="E20" s="7"/>
      <c r="F20" s="7"/>
      <c r="G20" s="7"/>
      <c r="H20" s="7"/>
      <c r="I20" s="7"/>
      <c r="J20" s="7"/>
      <c r="K20" s="7"/>
      <c r="L20" s="7"/>
      <c r="M20" s="7"/>
      <c r="N20" s="7"/>
      <c r="O20" s="7"/>
      <c r="P20" s="7"/>
      <c r="Q20" s="7"/>
      <c r="R20" s="7"/>
      <c r="S20" s="7"/>
      <c r="T20" s="7"/>
      <c r="U20" s="7"/>
      <c r="V20" s="7"/>
      <c r="W20" s="7"/>
      <c r="X20" s="7"/>
      <c r="Y20" s="7"/>
      <c r="Z20" s="7"/>
    </row>
    <row r="21" spans="1:30" s="56" customFormat="1" ht="14.25" customHeight="1">
      <c r="A21" s="163" t="s">
        <v>43</v>
      </c>
      <c r="B21" s="164"/>
      <c r="C21" s="164"/>
      <c r="D21" s="164"/>
      <c r="E21" s="7"/>
      <c r="F21" s="7"/>
      <c r="G21" s="7"/>
      <c r="H21" s="7"/>
      <c r="I21" s="7"/>
      <c r="J21" s="7"/>
      <c r="K21" s="7"/>
      <c r="L21" s="7"/>
      <c r="M21" s="7"/>
      <c r="N21" s="7"/>
      <c r="O21" s="7"/>
      <c r="P21" s="7"/>
      <c r="Q21" s="7"/>
      <c r="R21" s="7"/>
      <c r="S21" s="7"/>
      <c r="T21" s="7"/>
      <c r="U21" s="7"/>
      <c r="V21" s="7"/>
      <c r="W21" s="7"/>
      <c r="X21" s="7"/>
      <c r="Y21" s="7"/>
      <c r="Z21" s="7"/>
    </row>
    <row r="22" spans="1:30" s="8" customFormat="1" ht="16.899999999999999" customHeight="1">
      <c r="A22" s="165"/>
      <c r="B22" s="164"/>
      <c r="C22" s="164"/>
      <c r="D22" s="164"/>
    </row>
    <row r="23" spans="1:30">
      <c r="A23" s="165"/>
      <c r="B23" s="164"/>
      <c r="C23" s="164"/>
      <c r="D23" s="164"/>
      <c r="F23" s="58"/>
    </row>
    <row r="24" spans="1:30">
      <c r="A24" s="9"/>
      <c r="B24" s="10"/>
      <c r="C24" s="10"/>
      <c r="D24" s="10"/>
      <c r="F24" s="58"/>
    </row>
    <row r="25" spans="1:30" ht="15.75" thickBot="1">
      <c r="A25" s="9"/>
      <c r="B25" s="10"/>
      <c r="C25" s="10"/>
      <c r="D25" s="10"/>
      <c r="E25" s="74"/>
      <c r="F25" s="75"/>
      <c r="G25" s="74"/>
      <c r="H25" s="74"/>
      <c r="I25" s="74"/>
      <c r="J25" s="74"/>
      <c r="K25" s="74"/>
      <c r="L25" s="74"/>
      <c r="M25" s="74"/>
      <c r="N25" s="74"/>
      <c r="O25" s="74"/>
      <c r="P25" s="74"/>
      <c r="Q25" s="74"/>
      <c r="R25" s="74"/>
    </row>
    <row r="26" spans="1:30">
      <c r="A26" s="23" t="s">
        <v>7</v>
      </c>
      <c r="B26" s="24">
        <f>B14*B18+C14*C18+D14*D18+E14*E18+F14*F18</f>
        <v>0</v>
      </c>
      <c r="C26" s="25"/>
      <c r="D26" s="26"/>
      <c r="E26" s="74"/>
      <c r="F26" s="74"/>
      <c r="G26" s="74"/>
      <c r="H26" s="74"/>
      <c r="I26" s="74"/>
      <c r="J26" s="74"/>
      <c r="K26" s="74"/>
      <c r="L26" s="74"/>
      <c r="M26" s="74"/>
      <c r="N26" s="74"/>
      <c r="O26" s="74"/>
      <c r="P26" s="74"/>
      <c r="Q26" s="74"/>
      <c r="R26" s="74"/>
    </row>
    <row r="27" spans="1:30">
      <c r="A27" s="27" t="s">
        <v>3</v>
      </c>
      <c r="B27" s="28">
        <f>SUM(B19:Z19)</f>
        <v>0</v>
      </c>
      <c r="C27" s="29" t="s">
        <v>2</v>
      </c>
      <c r="D27" s="45">
        <v>0.04</v>
      </c>
      <c r="E27" s="74"/>
      <c r="F27" s="74"/>
      <c r="G27" s="74"/>
      <c r="H27" s="76"/>
      <c r="I27" s="74"/>
      <c r="J27" s="74"/>
      <c r="K27" s="74"/>
      <c r="L27" s="74"/>
      <c r="M27" s="74"/>
      <c r="N27" s="74"/>
      <c r="O27" s="74"/>
      <c r="P27" s="74"/>
      <c r="Q27" s="74"/>
      <c r="R27" s="74"/>
    </row>
    <row r="28" spans="1:30" s="48" customFormat="1" ht="15.75" thickBot="1">
      <c r="A28" s="30" t="s">
        <v>1</v>
      </c>
      <c r="B28" s="31">
        <f>+B26-B27</f>
        <v>0</v>
      </c>
      <c r="C28" s="32"/>
      <c r="D28" s="33"/>
      <c r="E28" s="77" t="s">
        <v>97</v>
      </c>
      <c r="F28" s="78"/>
      <c r="G28" s="78"/>
      <c r="H28" s="78"/>
      <c r="I28" s="78"/>
      <c r="J28" s="78"/>
      <c r="K28" s="78"/>
      <c r="L28" s="78"/>
      <c r="M28" s="78"/>
      <c r="N28" s="78"/>
      <c r="O28" s="78"/>
      <c r="P28" s="78"/>
      <c r="Q28" s="78"/>
      <c r="R28" s="78"/>
    </row>
    <row r="29" spans="1:30">
      <c r="B29" s="58"/>
      <c r="E29" s="74"/>
      <c r="F29" s="75"/>
      <c r="G29" s="74"/>
      <c r="H29" s="74"/>
      <c r="I29" s="74"/>
      <c r="J29" s="74"/>
      <c r="K29" s="74"/>
      <c r="L29" s="74"/>
      <c r="M29" s="74"/>
      <c r="N29" s="74"/>
      <c r="O29" s="74"/>
      <c r="P29" s="74"/>
      <c r="Q29" s="74"/>
      <c r="R29" s="74"/>
    </row>
    <row r="30" spans="1:30" hidden="1">
      <c r="A30" s="139" t="s">
        <v>28</v>
      </c>
      <c r="B30" s="140"/>
      <c r="C30" s="140"/>
      <c r="D30" s="140"/>
      <c r="E30" s="74"/>
      <c r="F30" s="75"/>
      <c r="G30" s="74"/>
      <c r="H30" s="74"/>
      <c r="I30" s="74"/>
      <c r="J30" s="74"/>
      <c r="K30" s="74"/>
      <c r="L30" s="74"/>
      <c r="M30" s="74"/>
      <c r="N30" s="74"/>
      <c r="O30" s="74"/>
      <c r="P30" s="74"/>
      <c r="Q30" s="74"/>
      <c r="R30" s="74"/>
    </row>
    <row r="31" spans="1:30" ht="15.75" hidden="1">
      <c r="A31" s="145" t="s">
        <v>29</v>
      </c>
      <c r="B31" s="146"/>
      <c r="C31" s="147"/>
      <c r="D31" s="82">
        <f>SUM(B44:F44)</f>
        <v>0</v>
      </c>
      <c r="E31" s="74"/>
      <c r="F31" s="75"/>
      <c r="G31" s="74"/>
      <c r="H31" s="74"/>
      <c r="I31" s="74"/>
      <c r="J31" s="74"/>
      <c r="K31" s="74"/>
      <c r="L31" s="74"/>
      <c r="M31" s="74"/>
      <c r="N31" s="74"/>
      <c r="O31" s="74"/>
      <c r="P31" s="74"/>
      <c r="Q31" s="74"/>
      <c r="R31" s="74"/>
    </row>
    <row r="32" spans="1:30" ht="15.75" hidden="1">
      <c r="A32" s="145" t="s">
        <v>31</v>
      </c>
      <c r="B32" s="146"/>
      <c r="C32" s="147"/>
      <c r="D32" s="97"/>
      <c r="E32" s="74"/>
      <c r="F32" s="74"/>
      <c r="G32" s="51"/>
      <c r="H32" s="51"/>
      <c r="I32" s="51"/>
      <c r="J32" s="51"/>
      <c r="K32" s="51"/>
      <c r="L32" s="51"/>
      <c r="M32" s="51"/>
      <c r="N32" s="51"/>
      <c r="O32" s="51"/>
      <c r="P32" s="51"/>
      <c r="Q32" s="51"/>
      <c r="R32" s="51"/>
    </row>
    <row r="33" spans="1:21" ht="15.75" hidden="1">
      <c r="A33" s="145" t="s">
        <v>32</v>
      </c>
      <c r="B33" s="146"/>
      <c r="C33" s="147"/>
      <c r="D33" s="82">
        <f>D31*D32</f>
        <v>0</v>
      </c>
      <c r="E33" s="79" t="str">
        <f>IF(B28&lt;D33,"ACHTUNG","OKAY")</f>
        <v>OKAY</v>
      </c>
      <c r="F33" s="75"/>
      <c r="G33" s="51"/>
      <c r="H33" s="51"/>
      <c r="I33" s="51"/>
      <c r="J33" s="51"/>
      <c r="K33" s="51"/>
      <c r="L33" s="51"/>
      <c r="M33" s="51"/>
      <c r="N33" s="51"/>
      <c r="O33" s="51"/>
      <c r="P33" s="51"/>
      <c r="Q33" s="51"/>
      <c r="R33" s="51"/>
    </row>
    <row r="34" spans="1:21" ht="15.75" hidden="1">
      <c r="A34" s="145" t="s">
        <v>30</v>
      </c>
      <c r="B34" s="146"/>
      <c r="C34" s="147"/>
      <c r="D34" s="84"/>
      <c r="E34" s="74"/>
      <c r="F34" s="74"/>
      <c r="G34" s="51"/>
      <c r="H34" s="51"/>
      <c r="I34" s="51"/>
      <c r="J34" s="51"/>
      <c r="K34" s="51"/>
      <c r="L34" s="51"/>
      <c r="M34" s="51"/>
      <c r="N34" s="51"/>
      <c r="O34" s="51"/>
      <c r="P34" s="51"/>
      <c r="Q34" s="51"/>
      <c r="R34" s="51"/>
    </row>
    <row r="35" spans="1:21" ht="15.75" hidden="1">
      <c r="A35" s="145" t="s">
        <v>34</v>
      </c>
      <c r="B35" s="146"/>
      <c r="C35" s="147"/>
      <c r="D35" s="82">
        <f>D31-D33-D34</f>
        <v>0</v>
      </c>
      <c r="E35" s="74"/>
      <c r="F35" s="74"/>
      <c r="G35" s="51"/>
      <c r="H35" s="51"/>
      <c r="I35" s="51"/>
      <c r="J35" s="51"/>
      <c r="K35" s="51"/>
      <c r="L35" s="51"/>
      <c r="M35" s="51"/>
      <c r="N35" s="51"/>
      <c r="O35" s="51"/>
      <c r="P35" s="51"/>
      <c r="Q35" s="51"/>
      <c r="R35" s="51"/>
    </row>
    <row r="36" spans="1:21" s="51" customFormat="1" ht="15.75" hidden="1">
      <c r="A36" s="145" t="s">
        <v>35</v>
      </c>
      <c r="B36" s="146"/>
      <c r="C36" s="147"/>
      <c r="D36" s="98" t="e">
        <f>D35/D31</f>
        <v>#DIV/0!</v>
      </c>
      <c r="E36" s="53"/>
      <c r="F36" s="53"/>
      <c r="G36" s="53"/>
      <c r="H36" s="53"/>
      <c r="I36" s="53"/>
      <c r="J36" s="53"/>
      <c r="K36" s="53"/>
      <c r="L36" s="53"/>
      <c r="M36" s="53"/>
      <c r="N36" s="53"/>
      <c r="O36" s="53"/>
      <c r="P36" s="53"/>
      <c r="Q36" s="53"/>
      <c r="R36" s="53"/>
      <c r="S36" s="50"/>
      <c r="T36" s="50"/>
      <c r="U36" s="50"/>
    </row>
    <row r="37" spans="1:21" s="51" customFormat="1" hidden="1">
      <c r="A37" s="50"/>
      <c r="B37" s="50"/>
      <c r="C37" s="50"/>
      <c r="D37" s="50"/>
      <c r="E37" s="50"/>
      <c r="F37" s="50"/>
      <c r="S37" s="50"/>
      <c r="T37" s="50"/>
      <c r="U37" s="50"/>
    </row>
    <row r="38" spans="1:21" s="51" customFormat="1" hidden="1">
      <c r="A38" s="50"/>
      <c r="B38" s="50"/>
      <c r="C38" s="50"/>
      <c r="D38" s="50"/>
      <c r="E38" s="50"/>
      <c r="F38" s="50"/>
      <c r="S38" s="50"/>
      <c r="T38" s="50"/>
      <c r="U38" s="50"/>
    </row>
    <row r="39" spans="1:21" s="51" customFormat="1">
      <c r="A39" s="50"/>
      <c r="B39" s="50"/>
      <c r="C39" s="50"/>
      <c r="D39" s="50"/>
      <c r="E39" s="50"/>
      <c r="F39" s="50"/>
      <c r="S39" s="50"/>
      <c r="T39" s="50"/>
      <c r="U39" s="50"/>
    </row>
    <row r="40" spans="1:21" ht="15.75" thickBot="1"/>
    <row r="41" spans="1:21" ht="16.149999999999999" customHeight="1">
      <c r="A41" s="182" t="s">
        <v>10</v>
      </c>
      <c r="B41" s="180"/>
      <c r="C41" s="180"/>
      <c r="D41" s="180"/>
      <c r="E41" s="180"/>
      <c r="F41" s="181"/>
    </row>
    <row r="42" spans="1:21">
      <c r="A42" s="37" t="s">
        <v>52</v>
      </c>
      <c r="B42" s="81">
        <v>1</v>
      </c>
      <c r="C42" s="81">
        <v>2</v>
      </c>
      <c r="D42" s="81">
        <v>3</v>
      </c>
      <c r="E42" s="81">
        <v>4</v>
      </c>
      <c r="F42" s="120">
        <v>5</v>
      </c>
      <c r="S42" s="48"/>
    </row>
    <row r="43" spans="1:21" ht="16.899999999999999" customHeight="1">
      <c r="A43" s="37" t="s">
        <v>20</v>
      </c>
      <c r="B43" s="59">
        <f>Burgenland!B45+Kärnten!B45+Niederösterreich!B45+Oberösterreich!B45+Salzburg!B45+Steiermark!B45+Tirol!B45+Voralberg!B45+Wien!B45</f>
        <v>0</v>
      </c>
      <c r="C43" s="59">
        <f>Burgenland!C45+Kärnten!C45+Niederösterreich!C45+Oberösterreich!C45+Salzburg!C45+Steiermark!C45+Tirol!C45+Voralberg!C45+Wien!C45</f>
        <v>0</v>
      </c>
      <c r="D43" s="59">
        <f>Burgenland!D45+Kärnten!D45+Niederösterreich!D45+Oberösterreich!D45+Salzburg!D45+Steiermark!D45+Tirol!D45+Voralberg!D45+Wien!D45</f>
        <v>0</v>
      </c>
      <c r="E43" s="59">
        <f>Burgenland!E45+Kärnten!E45+Niederösterreich!E45+Oberösterreich!E45+Salzburg!E45+Steiermark!E45+Tirol!E45+Voralberg!E45+Wien!E45</f>
        <v>0</v>
      </c>
      <c r="F43" s="121">
        <f>Burgenland!F45+Kärnten!F45+Niederösterreich!F45+Oberösterreich!F45+Salzburg!F45+Steiermark!F45+Tirol!F45+Voralberg!F45+Wien!F45</f>
        <v>0</v>
      </c>
    </row>
    <row r="44" spans="1:21">
      <c r="A44" s="122" t="s">
        <v>8</v>
      </c>
      <c r="B44" s="124">
        <f>Burgenland!B46+Kärnten!B46+Niederösterreich!B46+Oberösterreich!B46+Salzburg!B46+Steiermark!B46+Tirol!B46+Voralberg!B46+Wien!B46</f>
        <v>0</v>
      </c>
      <c r="C44" s="124">
        <f>IF(C43=0,0,Burgenland!C46+Kärnten!C46+Niederösterreich!C46+Oberösterreich!C46+Salzburg!C46+Steiermark!C46+Tirol!C46+Voralberg!C46+Wien!C46)</f>
        <v>0</v>
      </c>
      <c r="D44" s="124">
        <f>IF(D43=0,0,Burgenland!D46+Kärnten!D46+Niederösterreich!D46+Oberösterreich!D46+Salzburg!D46+Steiermark!D46+Tirol!D46+Voralberg!D46+Wien!D46)</f>
        <v>0</v>
      </c>
      <c r="E44" s="124">
        <f>IF(E43=0,0,Burgenland!E46+Kärnten!E46+Niederösterreich!E46+Oberösterreich!E46+Salzburg!E46+Steiermark!E46+Tirol!E46+Voralberg!E46+Wien!E46)</f>
        <v>0</v>
      </c>
      <c r="F44" s="125">
        <f>IF(F43=0,0,Burgenland!F46+Kärnten!F46+Niederösterreich!F46+Oberösterreich!F46+Salzburg!F46+Steiermark!F46+Tirol!F46+Voralberg!F46+Wien!F46)</f>
        <v>0</v>
      </c>
    </row>
    <row r="45" spans="1:21" ht="15" customHeight="1">
      <c r="A45" s="122" t="s">
        <v>0</v>
      </c>
      <c r="B45" s="59">
        <f>Burgenland!B47+Kärnten!B47+Niederösterreich!B47+Oberösterreich!B47+Salzburg!B47+Steiermark!B47+Tirol!B47+Voralberg!B47+Wien!B47</f>
        <v>0</v>
      </c>
      <c r="C45" s="59">
        <f>Burgenland!C47+Kärnten!C47+Niederösterreich!C47+Oberösterreich!C47+Salzburg!C47+Steiermark!C47+Tirol!C47+Voralberg!C47+Wien!C47</f>
        <v>0</v>
      </c>
      <c r="D45" s="59">
        <f>Burgenland!D47+Kärnten!D47+Niederösterreich!D47+Oberösterreich!D47+Salzburg!D47+Steiermark!D47+Tirol!D47+Voralberg!D47+Wien!D47</f>
        <v>0</v>
      </c>
      <c r="E45" s="59">
        <f>Burgenland!E47+Kärnten!E47+Niederösterreich!E47+Oberösterreich!E47+Salzburg!E47+Steiermark!E47+Tirol!E47+Voralberg!E47+Wien!E47</f>
        <v>0</v>
      </c>
      <c r="F45" s="121">
        <f>Burgenland!F47+Kärnten!F47+Niederösterreich!F47+Oberösterreich!F47+Salzburg!F47+Steiermark!F47+Tirol!F47+Voralberg!F47+Wien!F47</f>
        <v>0</v>
      </c>
    </row>
    <row r="46" spans="1:21" ht="15.75" customHeight="1">
      <c r="A46" s="126" t="s">
        <v>100</v>
      </c>
      <c r="B46" s="127">
        <f>Burgenland!B48+Kärnten!B48+Niederösterreich!B48+Oberösterreich!B48+Salzburg!B48+Steiermark!B48+Tirol!B48+Voralberg!B48+Wien!B48</f>
        <v>0</v>
      </c>
      <c r="C46" s="127">
        <f>IF(C$45=0,0,Burgenland!C48+Kärnten!C48+Niederösterreich!C48+Oberösterreich!C48+Salzburg!C48+Steiermark!C48+Tirol!C48+Voralberg!C48+Wien!C48)</f>
        <v>0</v>
      </c>
      <c r="D46" s="127">
        <f>IF(D$45=0,0,Burgenland!D48+Kärnten!D48+Niederösterreich!D48+Oberösterreich!D48+Salzburg!D48+Steiermark!D48+Tirol!D48+Voralberg!D48+Wien!D48)</f>
        <v>0</v>
      </c>
      <c r="E46" s="127">
        <f>IF(E$45=0,0,Burgenland!E48+Kärnten!E48+Niederösterreich!E48+Oberösterreich!E48+Salzburg!E48+Steiermark!E48+Tirol!E48+Voralberg!E48+Wien!E48)</f>
        <v>0</v>
      </c>
      <c r="F46" s="128">
        <f>IF(F$45=0,0,Burgenland!F48+Kärnten!F48+Niederösterreich!F48+Oberösterreich!F48+Salzburg!F48+Steiermark!F48+Tirol!F48+Voralberg!F48+Wien!F48)</f>
        <v>0</v>
      </c>
    </row>
    <row r="47" spans="1:21">
      <c r="A47" s="126" t="s">
        <v>100</v>
      </c>
      <c r="B47" s="127">
        <f>Burgenland!B49+Kärnten!B49+Niederösterreich!B49+Oberösterreich!B49+Salzburg!B49+Steiermark!B49+Tirol!B49+Voralberg!B49+Wien!B49</f>
        <v>0</v>
      </c>
      <c r="C47" s="127">
        <f>IF(C$45=0,0,Burgenland!C49+Kärnten!C49+Niederösterreich!C49+Oberösterreich!C49+Salzburg!C49+Steiermark!C49+Tirol!C49+Voralberg!C49+Wien!C49)</f>
        <v>0</v>
      </c>
      <c r="D47" s="127">
        <f>IF(D$45=0,0,Burgenland!D49+Kärnten!D49+Niederösterreich!D49+Oberösterreich!D49+Salzburg!D49+Steiermark!D49+Tirol!D49+Voralberg!D49+Wien!D49)</f>
        <v>0</v>
      </c>
      <c r="E47" s="127">
        <f>IF(E$45=0,0,Burgenland!E49+Kärnten!E49+Niederösterreich!E49+Oberösterreich!E49+Salzburg!E49+Steiermark!E49+Tirol!E49+Voralberg!E49+Wien!E49)</f>
        <v>0</v>
      </c>
      <c r="F47" s="128">
        <f>IF(F$45=0,0,Burgenland!F49+Kärnten!F49+Niederösterreich!F49+Oberösterreich!F49+Salzburg!F49+Steiermark!F49+Tirol!F49+Voralberg!F49+Wien!F49)</f>
        <v>0</v>
      </c>
    </row>
    <row r="48" spans="1:21">
      <c r="A48" s="126" t="s">
        <v>100</v>
      </c>
      <c r="B48" s="127">
        <f>Burgenland!B50+Kärnten!B50+Niederösterreich!B50+Oberösterreich!B50+Salzburg!B50+Steiermark!B50+Tirol!B50+Voralberg!B50+Wien!B50</f>
        <v>0</v>
      </c>
      <c r="C48" s="127">
        <f>IF(C$45=0,0,Burgenland!C50+Kärnten!C50+Niederösterreich!C50+Oberösterreich!C50+Salzburg!C50+Steiermark!C50+Tirol!C50+Voralberg!C50+Wien!C50)</f>
        <v>0</v>
      </c>
      <c r="D48" s="127">
        <f>IF(D$45=0,0,Burgenland!D50+Kärnten!D50+Niederösterreich!D50+Oberösterreich!D50+Salzburg!D50+Steiermark!D50+Tirol!D50+Voralberg!D50+Wien!D50)</f>
        <v>0</v>
      </c>
      <c r="E48" s="127">
        <f>IF(E$45=0,0,Burgenland!E50+Kärnten!E50+Niederösterreich!E50+Oberösterreich!E50+Salzburg!E50+Steiermark!E50+Tirol!E50+Voralberg!E50+Wien!E50)</f>
        <v>0</v>
      </c>
      <c r="F48" s="128">
        <f>IF(F$45=0,0,Burgenland!F50+Kärnten!F50+Niederösterreich!F50+Oberösterreich!F50+Salzburg!F50+Steiermark!F50+Tirol!F50+Voralberg!F50+Wien!F50)</f>
        <v>0</v>
      </c>
    </row>
    <row r="49" spans="1:26">
      <c r="A49" s="126" t="s">
        <v>100</v>
      </c>
      <c r="B49" s="129">
        <f>Burgenland!B51+Kärnten!B51+Niederösterreich!B51+Oberösterreich!B51+Salzburg!B51+Steiermark!B51+Tirol!B51+Voralberg!B51+Wien!B51</f>
        <v>0</v>
      </c>
      <c r="C49" s="127">
        <f>IF(C$45=0,0,Burgenland!C51+Kärnten!C51+Niederösterreich!C51+Oberösterreich!C51+Salzburg!C51+Steiermark!C51+Tirol!C51+Voralberg!C51+Wien!C51)</f>
        <v>0</v>
      </c>
      <c r="D49" s="127">
        <f>IF(D$45=0,0,Burgenland!D51+Kärnten!D51+Niederösterreich!D51+Oberösterreich!D51+Salzburg!D51+Steiermark!D51+Tirol!D51+Voralberg!D51+Wien!D51)</f>
        <v>0</v>
      </c>
      <c r="E49" s="127">
        <f>IF(E$45=0,0,Burgenland!E51+Kärnten!E51+Niederösterreich!E51+Oberösterreich!E51+Salzburg!E51+Steiermark!E51+Tirol!E51+Voralberg!E51+Wien!E51)</f>
        <v>0</v>
      </c>
      <c r="F49" s="128">
        <f>IF(F$45=0,0,Burgenland!F51+Kärnten!F51+Niederösterreich!F51+Oberösterreich!F51+Salzburg!F51+Steiermark!F51+Tirol!F51+Voralberg!F51+Wien!F51)</f>
        <v>0</v>
      </c>
    </row>
    <row r="50" spans="1:26" ht="15.75" thickBot="1">
      <c r="A50" s="130" t="s">
        <v>100</v>
      </c>
      <c r="B50" s="131">
        <f>Burgenland!B52+Kärnten!B52+Niederösterreich!B52+Oberösterreich!B52+Salzburg!B52+Steiermark!B52+Tirol!B52+Voralberg!B52+Wien!B52</f>
        <v>0</v>
      </c>
      <c r="C50" s="131">
        <f>IF(C$45=0,0,Burgenland!C52+Kärnten!C52+Niederösterreich!C52+Oberösterreich!C52+Salzburg!C52+Steiermark!C52+Tirol!C52+Voralberg!C52+Wien!C52)</f>
        <v>0</v>
      </c>
      <c r="D50" s="131">
        <f>IF(D$45=0,0,Burgenland!D52+Kärnten!D52+Niederösterreich!D52+Oberösterreich!D52+Salzburg!D52+Steiermark!D52+Tirol!D52+Voralberg!D52+Wien!D52)</f>
        <v>0</v>
      </c>
      <c r="E50" s="131">
        <f>IF(E$45=0,0,Burgenland!E52+Kärnten!E52+Niederösterreich!E52+Oberösterreich!E52+Salzburg!E52+Steiermark!E52+Tirol!E52+Voralberg!E52+Wien!E52)</f>
        <v>0</v>
      </c>
      <c r="F50" s="132">
        <f>IF(F$45=0,0,Burgenland!F52+Kärnten!F52+Niederösterreich!F52+Oberösterreich!F52+Salzburg!F52+Steiermark!F52+Tirol!F52+Voralberg!F52+Wien!F52)</f>
        <v>0</v>
      </c>
    </row>
    <row r="51" spans="1:26" ht="15.6" customHeight="1">
      <c r="A51" s="50"/>
      <c r="B51" s="50"/>
      <c r="C51" s="50"/>
      <c r="D51" s="50"/>
      <c r="E51" s="50"/>
      <c r="F51" s="50"/>
      <c r="G51" s="50"/>
      <c r="H51" s="50"/>
      <c r="I51" s="50"/>
      <c r="J51" s="50"/>
      <c r="K51" s="50"/>
      <c r="L51" s="50"/>
      <c r="M51" s="50"/>
      <c r="N51" s="46"/>
      <c r="O51" s="46"/>
      <c r="P51" s="46"/>
      <c r="Q51" s="46"/>
      <c r="R51" s="46"/>
      <c r="S51" s="51"/>
    </row>
    <row r="52" spans="1:26" ht="15.6" customHeight="1">
      <c r="G52" s="51"/>
      <c r="H52" s="51"/>
      <c r="I52" s="51"/>
      <c r="J52" s="51"/>
      <c r="K52" s="51"/>
      <c r="L52" s="51"/>
      <c r="M52" s="51"/>
      <c r="N52" s="51"/>
      <c r="O52" s="51"/>
      <c r="P52" s="51"/>
      <c r="Q52" s="51"/>
      <c r="R52" s="51"/>
      <c r="S52" s="51"/>
    </row>
    <row r="53" spans="1:26">
      <c r="A53" s="139" t="s">
        <v>24</v>
      </c>
      <c r="B53" s="140"/>
      <c r="C53" s="140"/>
      <c r="D53" s="140"/>
      <c r="E53" s="140"/>
      <c r="F53" s="140"/>
      <c r="G53" s="140"/>
      <c r="H53" s="140"/>
      <c r="I53" s="140"/>
      <c r="J53" s="140"/>
      <c r="K53" s="140"/>
      <c r="L53" s="140"/>
      <c r="M53" s="140"/>
      <c r="N53" s="140"/>
      <c r="O53" s="140"/>
      <c r="P53" s="140"/>
      <c r="Q53" s="140"/>
      <c r="R53" s="140"/>
      <c r="S53" s="140"/>
      <c r="T53" s="140"/>
      <c r="U53" s="140"/>
      <c r="V53" s="140"/>
      <c r="W53" s="140"/>
      <c r="X53" s="140"/>
      <c r="Y53" s="140"/>
      <c r="Z53" s="141"/>
    </row>
    <row r="54" spans="1:26" ht="17.25">
      <c r="A54" s="37" t="s">
        <v>42</v>
      </c>
      <c r="B54" s="54">
        <v>1</v>
      </c>
      <c r="C54" s="54">
        <v>2</v>
      </c>
      <c r="D54" s="54">
        <v>3</v>
      </c>
      <c r="E54" s="54">
        <v>4</v>
      </c>
      <c r="F54" s="54">
        <v>5</v>
      </c>
      <c r="G54" s="62">
        <v>6</v>
      </c>
      <c r="H54" s="54">
        <v>7</v>
      </c>
      <c r="I54" s="54">
        <v>8</v>
      </c>
      <c r="J54" s="54">
        <v>9</v>
      </c>
      <c r="K54" s="54">
        <v>10</v>
      </c>
      <c r="L54" s="54">
        <v>11</v>
      </c>
      <c r="M54" s="54">
        <v>12</v>
      </c>
      <c r="N54" s="54">
        <v>13</v>
      </c>
      <c r="O54" s="54">
        <v>14</v>
      </c>
      <c r="P54" s="54">
        <v>15</v>
      </c>
      <c r="Q54" s="54">
        <v>16</v>
      </c>
      <c r="R54" s="54">
        <v>17</v>
      </c>
      <c r="S54" s="54">
        <v>18</v>
      </c>
      <c r="T54" s="54">
        <v>19</v>
      </c>
      <c r="U54" s="54">
        <v>20</v>
      </c>
      <c r="V54" s="54">
        <v>21</v>
      </c>
      <c r="W54" s="54">
        <v>22</v>
      </c>
      <c r="X54" s="54">
        <v>23</v>
      </c>
      <c r="Y54" s="54">
        <v>24</v>
      </c>
      <c r="Z54" s="55">
        <v>25</v>
      </c>
    </row>
    <row r="55" spans="1:26" ht="15.75" hidden="1" customHeight="1">
      <c r="A55" s="85" t="s">
        <v>13</v>
      </c>
      <c r="B55" s="86"/>
      <c r="C55" s="86"/>
      <c r="D55" s="86"/>
      <c r="E55" s="86"/>
      <c r="F55" s="86"/>
      <c r="G55" s="86"/>
      <c r="H55" s="86"/>
      <c r="I55" s="86"/>
      <c r="J55" s="86"/>
      <c r="K55" s="86"/>
      <c r="L55" s="86"/>
      <c r="M55" s="86"/>
      <c r="N55" s="86"/>
      <c r="O55" s="86"/>
      <c r="P55" s="86"/>
      <c r="Q55" s="86"/>
      <c r="R55" s="86"/>
      <c r="S55" s="86"/>
      <c r="T55" s="86"/>
      <c r="U55" s="86"/>
      <c r="V55" s="86"/>
      <c r="W55" s="86"/>
      <c r="X55" s="86"/>
      <c r="Y55" s="86"/>
      <c r="Z55" s="86"/>
    </row>
    <row r="56" spans="1:26" ht="15.75" hidden="1" customHeight="1">
      <c r="A56" s="85" t="s">
        <v>15</v>
      </c>
      <c r="B56" s="86"/>
      <c r="C56" s="86"/>
      <c r="D56" s="86"/>
      <c r="E56" s="86"/>
      <c r="F56" s="86"/>
      <c r="G56" s="86"/>
      <c r="H56" s="86"/>
      <c r="I56" s="86"/>
      <c r="J56" s="86"/>
      <c r="K56" s="86"/>
      <c r="L56" s="86"/>
      <c r="M56" s="86"/>
      <c r="N56" s="86"/>
      <c r="O56" s="86"/>
      <c r="P56" s="86"/>
      <c r="Q56" s="86"/>
      <c r="R56" s="86"/>
      <c r="S56" s="86"/>
      <c r="T56" s="86"/>
      <c r="U56" s="86"/>
      <c r="V56" s="86"/>
      <c r="W56" s="86"/>
      <c r="X56" s="86"/>
      <c r="Y56" s="86"/>
      <c r="Z56" s="86"/>
    </row>
    <row r="57" spans="1:26" ht="15.75" hidden="1" customHeight="1">
      <c r="A57" s="44" t="s">
        <v>16</v>
      </c>
      <c r="B57" s="87"/>
      <c r="C57" s="87"/>
      <c r="D57" s="87"/>
      <c r="E57" s="87"/>
      <c r="F57" s="87"/>
      <c r="G57" s="87"/>
      <c r="H57" s="87"/>
      <c r="I57" s="87"/>
      <c r="J57" s="87"/>
      <c r="K57" s="87"/>
      <c r="L57" s="87"/>
      <c r="M57" s="87"/>
      <c r="N57" s="87"/>
      <c r="O57" s="87"/>
      <c r="P57" s="87"/>
      <c r="Q57" s="87"/>
      <c r="R57" s="87"/>
      <c r="S57" s="87"/>
      <c r="T57" s="87"/>
      <c r="U57" s="87"/>
      <c r="V57" s="87"/>
      <c r="W57" s="87"/>
      <c r="X57" s="87"/>
      <c r="Y57" s="87"/>
      <c r="Z57" s="87"/>
    </row>
    <row r="58" spans="1:26" ht="15.75" hidden="1" customHeight="1">
      <c r="A58" s="44" t="s">
        <v>14</v>
      </c>
      <c r="B58" s="87"/>
      <c r="C58" s="87"/>
      <c r="D58" s="87"/>
      <c r="E58" s="87"/>
      <c r="F58" s="87"/>
      <c r="G58" s="87"/>
      <c r="H58" s="87"/>
      <c r="I58" s="87"/>
      <c r="J58" s="87"/>
      <c r="K58" s="87"/>
      <c r="L58" s="87"/>
      <c r="M58" s="87"/>
      <c r="N58" s="87"/>
      <c r="O58" s="87"/>
      <c r="P58" s="87"/>
      <c r="Q58" s="87"/>
      <c r="R58" s="87"/>
      <c r="S58" s="87"/>
      <c r="T58" s="87"/>
      <c r="U58" s="87"/>
      <c r="V58" s="87"/>
      <c r="W58" s="87"/>
      <c r="X58" s="87"/>
      <c r="Y58" s="87"/>
      <c r="Z58" s="87"/>
    </row>
    <row r="59" spans="1:26" ht="15.75" hidden="1" customHeight="1">
      <c r="A59" s="44" t="s">
        <v>39</v>
      </c>
      <c r="B59" s="87"/>
      <c r="C59" s="87"/>
      <c r="D59" s="87"/>
      <c r="E59" s="87"/>
      <c r="F59" s="87"/>
      <c r="G59" s="87"/>
      <c r="H59" s="87"/>
      <c r="I59" s="87"/>
      <c r="J59" s="87"/>
      <c r="K59" s="87"/>
      <c r="L59" s="87"/>
      <c r="M59" s="87"/>
      <c r="N59" s="87"/>
      <c r="O59" s="87"/>
      <c r="P59" s="87"/>
      <c r="Q59" s="87"/>
      <c r="R59" s="87"/>
      <c r="S59" s="87"/>
      <c r="T59" s="87"/>
      <c r="U59" s="87"/>
      <c r="V59" s="87"/>
      <c r="W59" s="87"/>
      <c r="X59" s="87"/>
      <c r="Y59" s="87"/>
      <c r="Z59" s="87"/>
    </row>
    <row r="60" spans="1:26" ht="15" hidden="1" customHeight="1">
      <c r="A60" s="12"/>
      <c r="B60" s="65"/>
      <c r="C60" s="65"/>
      <c r="D60" s="65"/>
      <c r="E60" s="65"/>
      <c r="F60" s="65"/>
      <c r="G60" s="64"/>
      <c r="H60" s="65"/>
      <c r="I60" s="65"/>
      <c r="J60" s="65"/>
      <c r="K60" s="65"/>
      <c r="L60" s="65"/>
      <c r="M60" s="65"/>
      <c r="N60" s="65"/>
      <c r="O60" s="65"/>
      <c r="P60" s="65"/>
      <c r="Q60" s="65"/>
      <c r="R60" s="65"/>
      <c r="S60" s="65"/>
      <c r="T60" s="65"/>
      <c r="U60" s="65"/>
      <c r="V60" s="65"/>
      <c r="W60" s="65"/>
      <c r="X60" s="65"/>
      <c r="Y60" s="65"/>
      <c r="Z60" s="66"/>
    </row>
    <row r="61" spans="1:26" ht="15" hidden="1" customHeight="1">
      <c r="A61" s="12"/>
      <c r="B61" s="65"/>
      <c r="C61" s="65"/>
      <c r="D61" s="65"/>
      <c r="E61" s="65"/>
      <c r="F61" s="65"/>
      <c r="G61" s="64"/>
      <c r="H61" s="65"/>
      <c r="I61" s="65"/>
      <c r="J61" s="65"/>
      <c r="K61" s="65"/>
      <c r="L61" s="65"/>
      <c r="M61" s="65"/>
      <c r="N61" s="65"/>
      <c r="O61" s="65"/>
      <c r="P61" s="65"/>
      <c r="Q61" s="65"/>
      <c r="R61" s="65"/>
      <c r="S61" s="65"/>
      <c r="T61" s="65"/>
      <c r="U61" s="65"/>
      <c r="V61" s="65"/>
      <c r="W61" s="65"/>
      <c r="X61" s="65"/>
      <c r="Y61" s="65"/>
      <c r="Z61" s="66"/>
    </row>
    <row r="62" spans="1:26" ht="15" hidden="1" customHeight="1">
      <c r="A62" s="12"/>
      <c r="B62" s="65"/>
      <c r="C62" s="65"/>
      <c r="D62" s="65"/>
      <c r="E62" s="65"/>
      <c r="F62" s="65"/>
      <c r="G62" s="64"/>
      <c r="H62" s="65"/>
      <c r="I62" s="65"/>
      <c r="J62" s="65"/>
      <c r="K62" s="65"/>
      <c r="L62" s="65"/>
      <c r="M62" s="65"/>
      <c r="N62" s="65"/>
      <c r="O62" s="65"/>
      <c r="P62" s="65"/>
      <c r="Q62" s="65"/>
      <c r="R62" s="65"/>
      <c r="S62" s="65"/>
      <c r="T62" s="65"/>
      <c r="U62" s="65"/>
      <c r="V62" s="65"/>
      <c r="W62" s="65"/>
      <c r="X62" s="65"/>
      <c r="Y62" s="65"/>
      <c r="Z62" s="66"/>
    </row>
    <row r="63" spans="1:26" ht="15" hidden="1" customHeight="1">
      <c r="A63" s="12"/>
      <c r="B63" s="65"/>
      <c r="C63" s="65"/>
      <c r="D63" s="65"/>
      <c r="E63" s="65"/>
      <c r="F63" s="65"/>
      <c r="G63" s="64"/>
      <c r="H63" s="65"/>
      <c r="I63" s="65"/>
      <c r="J63" s="65"/>
      <c r="K63" s="65"/>
      <c r="L63" s="65"/>
      <c r="M63" s="65"/>
      <c r="N63" s="65"/>
      <c r="O63" s="65"/>
      <c r="P63" s="65"/>
      <c r="Q63" s="65"/>
      <c r="R63" s="65"/>
      <c r="S63" s="65"/>
      <c r="T63" s="65"/>
      <c r="U63" s="65"/>
      <c r="V63" s="65"/>
      <c r="W63" s="65"/>
      <c r="X63" s="65"/>
      <c r="Y63" s="65"/>
      <c r="Z63" s="66"/>
    </row>
    <row r="64" spans="1:26" ht="15" hidden="1" customHeight="1">
      <c r="A64" s="12"/>
      <c r="B64" s="65"/>
      <c r="C64" s="65"/>
      <c r="D64" s="65"/>
      <c r="E64" s="65"/>
      <c r="F64" s="65"/>
      <c r="G64" s="64"/>
      <c r="H64" s="65"/>
      <c r="I64" s="65"/>
      <c r="J64" s="65"/>
      <c r="K64" s="65"/>
      <c r="L64" s="65"/>
      <c r="M64" s="65"/>
      <c r="N64" s="65"/>
      <c r="O64" s="65"/>
      <c r="P64" s="65"/>
      <c r="Q64" s="65"/>
      <c r="R64" s="65"/>
      <c r="S64" s="65"/>
      <c r="T64" s="65"/>
      <c r="U64" s="65"/>
      <c r="V64" s="65"/>
      <c r="W64" s="65"/>
      <c r="X64" s="65"/>
      <c r="Y64" s="65"/>
      <c r="Z64" s="66"/>
    </row>
    <row r="65" spans="1:26" ht="15" hidden="1" customHeight="1">
      <c r="A65" s="12"/>
      <c r="B65" s="65"/>
      <c r="C65" s="65"/>
      <c r="D65" s="65"/>
      <c r="E65" s="65"/>
      <c r="F65" s="65"/>
      <c r="G65" s="64"/>
      <c r="H65" s="65"/>
      <c r="I65" s="65"/>
      <c r="J65" s="65"/>
      <c r="K65" s="65"/>
      <c r="L65" s="65"/>
      <c r="M65" s="65"/>
      <c r="N65" s="65"/>
      <c r="O65" s="65"/>
      <c r="P65" s="65"/>
      <c r="Q65" s="65"/>
      <c r="R65" s="65"/>
      <c r="S65" s="65"/>
      <c r="T65" s="65"/>
      <c r="U65" s="65"/>
      <c r="V65" s="65"/>
      <c r="W65" s="65"/>
      <c r="X65" s="65"/>
      <c r="Y65" s="65"/>
      <c r="Z65" s="66"/>
    </row>
    <row r="66" spans="1:26" ht="15" hidden="1" customHeight="1">
      <c r="A66" s="12"/>
      <c r="B66" s="65"/>
      <c r="C66" s="65"/>
      <c r="D66" s="65"/>
      <c r="E66" s="65"/>
      <c r="F66" s="65"/>
      <c r="G66" s="64"/>
      <c r="H66" s="65"/>
      <c r="I66" s="65"/>
      <c r="J66" s="65"/>
      <c r="K66" s="65"/>
      <c r="L66" s="65"/>
      <c r="M66" s="65"/>
      <c r="N66" s="65"/>
      <c r="O66" s="65"/>
      <c r="P66" s="65"/>
      <c r="Q66" s="65"/>
      <c r="R66" s="65"/>
      <c r="S66" s="65"/>
      <c r="T66" s="65"/>
      <c r="U66" s="65"/>
      <c r="V66" s="65"/>
      <c r="W66" s="65"/>
      <c r="X66" s="65"/>
      <c r="Y66" s="65"/>
      <c r="Z66" s="66"/>
    </row>
    <row r="67" spans="1:26" ht="15" hidden="1" customHeight="1">
      <c r="A67" s="12"/>
      <c r="B67" s="65"/>
      <c r="C67" s="65"/>
      <c r="D67" s="65"/>
      <c r="E67" s="65"/>
      <c r="F67" s="65"/>
      <c r="G67" s="64"/>
      <c r="H67" s="65"/>
      <c r="I67" s="65"/>
      <c r="J67" s="65"/>
      <c r="K67" s="65"/>
      <c r="L67" s="65"/>
      <c r="M67" s="65"/>
      <c r="N67" s="65"/>
      <c r="O67" s="65"/>
      <c r="P67" s="65"/>
      <c r="Q67" s="65"/>
      <c r="R67" s="65"/>
      <c r="S67" s="65"/>
      <c r="T67" s="65"/>
      <c r="U67" s="65"/>
      <c r="V67" s="65"/>
      <c r="W67" s="65"/>
      <c r="X67" s="65"/>
      <c r="Y67" s="65"/>
      <c r="Z67" s="66"/>
    </row>
    <row r="68" spans="1:26" ht="16.5" hidden="1" customHeight="1">
      <c r="A68" s="12"/>
      <c r="B68" s="65"/>
      <c r="C68" s="65"/>
      <c r="D68" s="65"/>
      <c r="E68" s="65"/>
      <c r="F68" s="65"/>
      <c r="G68" s="64"/>
      <c r="H68" s="65"/>
      <c r="I68" s="65"/>
      <c r="J68" s="65"/>
      <c r="K68" s="65"/>
      <c r="L68" s="65"/>
      <c r="M68" s="65"/>
      <c r="N68" s="65"/>
      <c r="O68" s="65"/>
      <c r="P68" s="65"/>
      <c r="Q68" s="65"/>
      <c r="R68" s="65"/>
      <c r="S68" s="65"/>
      <c r="T68" s="65"/>
      <c r="U68" s="65"/>
      <c r="V68" s="65"/>
      <c r="W68" s="65"/>
      <c r="X68" s="65"/>
      <c r="Y68" s="65"/>
      <c r="Z68" s="66"/>
    </row>
    <row r="69" spans="1:26" ht="16.5" hidden="1" customHeight="1">
      <c r="A69" s="12"/>
      <c r="B69" s="65"/>
      <c r="C69" s="65"/>
      <c r="D69" s="65"/>
      <c r="E69" s="65"/>
      <c r="F69" s="65"/>
      <c r="G69" s="64"/>
      <c r="H69" s="65"/>
      <c r="I69" s="65"/>
      <c r="J69" s="65"/>
      <c r="K69" s="65"/>
      <c r="L69" s="65"/>
      <c r="M69" s="65"/>
      <c r="N69" s="65"/>
      <c r="O69" s="65"/>
      <c r="P69" s="65"/>
      <c r="Q69" s="65"/>
      <c r="R69" s="65"/>
      <c r="S69" s="65"/>
      <c r="T69" s="65"/>
      <c r="U69" s="65"/>
      <c r="V69" s="65"/>
      <c r="W69" s="65"/>
      <c r="X69" s="65"/>
      <c r="Y69" s="65"/>
      <c r="Z69" s="66"/>
    </row>
    <row r="70" spans="1:26" ht="16.5" hidden="1" customHeight="1">
      <c r="A70" s="12"/>
      <c r="B70" s="65"/>
      <c r="C70" s="65"/>
      <c r="D70" s="65"/>
      <c r="E70" s="65"/>
      <c r="F70" s="65"/>
      <c r="G70" s="64"/>
      <c r="H70" s="65"/>
      <c r="I70" s="65"/>
      <c r="J70" s="65"/>
      <c r="K70" s="65"/>
      <c r="L70" s="65"/>
      <c r="M70" s="65"/>
      <c r="N70" s="65"/>
      <c r="O70" s="65"/>
      <c r="P70" s="65"/>
      <c r="Q70" s="65"/>
      <c r="R70" s="65"/>
      <c r="S70" s="65"/>
      <c r="T70" s="65"/>
      <c r="U70" s="65"/>
      <c r="V70" s="65"/>
      <c r="W70" s="65"/>
      <c r="X70" s="65"/>
      <c r="Y70" s="65"/>
      <c r="Z70" s="66"/>
    </row>
    <row r="71" spans="1:26" ht="16.5" hidden="1" customHeight="1">
      <c r="A71" s="12"/>
      <c r="B71" s="65"/>
      <c r="C71" s="65"/>
      <c r="D71" s="65"/>
      <c r="E71" s="65"/>
      <c r="F71" s="65"/>
      <c r="G71" s="64"/>
      <c r="H71" s="65"/>
      <c r="I71" s="65"/>
      <c r="J71" s="65"/>
      <c r="K71" s="65"/>
      <c r="L71" s="65"/>
      <c r="M71" s="65"/>
      <c r="N71" s="65"/>
      <c r="O71" s="65"/>
      <c r="P71" s="65"/>
      <c r="Q71" s="65"/>
      <c r="R71" s="65"/>
      <c r="S71" s="65"/>
      <c r="T71" s="65"/>
      <c r="U71" s="65"/>
      <c r="V71" s="65"/>
      <c r="W71" s="65"/>
      <c r="X71" s="65"/>
      <c r="Y71" s="65"/>
      <c r="Z71" s="66"/>
    </row>
    <row r="72" spans="1:26" ht="16.5" hidden="1" customHeight="1">
      <c r="A72" s="12"/>
      <c r="B72" s="65"/>
      <c r="C72" s="65"/>
      <c r="D72" s="65"/>
      <c r="E72" s="65"/>
      <c r="F72" s="65"/>
      <c r="G72" s="64"/>
      <c r="H72" s="65"/>
      <c r="I72" s="65"/>
      <c r="J72" s="65"/>
      <c r="K72" s="65"/>
      <c r="L72" s="65"/>
      <c r="M72" s="65"/>
      <c r="N72" s="65"/>
      <c r="O72" s="65"/>
      <c r="P72" s="65"/>
      <c r="Q72" s="65"/>
      <c r="R72" s="65"/>
      <c r="S72" s="65"/>
      <c r="T72" s="65"/>
      <c r="U72" s="65"/>
      <c r="V72" s="65"/>
      <c r="W72" s="65"/>
      <c r="X72" s="65"/>
      <c r="Y72" s="65"/>
      <c r="Z72" s="66"/>
    </row>
    <row r="73" spans="1:26" ht="15" hidden="1" customHeight="1">
      <c r="A73" s="12"/>
      <c r="B73" s="65"/>
      <c r="C73" s="65"/>
      <c r="D73" s="65"/>
      <c r="E73" s="65"/>
      <c r="F73" s="65"/>
      <c r="G73" s="64"/>
      <c r="H73" s="65"/>
      <c r="I73" s="65"/>
      <c r="J73" s="65"/>
      <c r="K73" s="65"/>
      <c r="L73" s="65"/>
      <c r="M73" s="65"/>
      <c r="N73" s="65"/>
      <c r="O73" s="65"/>
      <c r="P73" s="65"/>
      <c r="Q73" s="65"/>
      <c r="R73" s="65"/>
      <c r="S73" s="65"/>
      <c r="T73" s="65"/>
      <c r="U73" s="65"/>
      <c r="V73" s="65"/>
      <c r="W73" s="65"/>
      <c r="X73" s="65"/>
      <c r="Y73" s="65"/>
      <c r="Z73" s="66"/>
    </row>
    <row r="74" spans="1:26" ht="15.75" thickBot="1">
      <c r="A74" s="38" t="s">
        <v>26</v>
      </c>
      <c r="B74" s="40">
        <f>Burgenland!B77+Kärnten!B77+Niederösterreich!B77+Oberösterreich!B77+Salzburg!B77+Steiermark!B77+Tirol!B77+Voralberg!B77+Wien!B77</f>
        <v>0</v>
      </c>
      <c r="C74" s="40">
        <f>Burgenland!C77+Kärnten!C77+Niederösterreich!C77+Oberösterreich!C77+Salzburg!C77+Steiermark!C77+Tirol!C77+Voralberg!C77+Wien!C77</f>
        <v>0</v>
      </c>
      <c r="D74" s="40">
        <f>Burgenland!D77+Kärnten!D77+Niederösterreich!D77+Oberösterreich!D77+Salzburg!D77+Steiermark!D77+Tirol!D77+Voralberg!D77+Wien!D77</f>
        <v>0</v>
      </c>
      <c r="E74" s="40">
        <f>Burgenland!E77+Kärnten!E77+Niederösterreich!E77+Oberösterreich!E77+Salzburg!E77+Steiermark!E77+Tirol!E77+Voralberg!E77+Wien!E77</f>
        <v>0</v>
      </c>
      <c r="F74" s="40">
        <f>Burgenland!F77+Kärnten!F77+Niederösterreich!F77+Oberösterreich!F77+Salzburg!F77+Steiermark!F77+Tirol!F77+Voralberg!F77+Wien!F77</f>
        <v>0</v>
      </c>
      <c r="G74" s="40">
        <f>Burgenland!G77+Kärnten!G77+Niederösterreich!G77+Oberösterreich!G77+Salzburg!G77+Steiermark!G77+Tirol!G77+Voralberg!G77+Wien!G77</f>
        <v>0</v>
      </c>
      <c r="H74" s="40">
        <f>Burgenland!H77+Kärnten!H77+Niederösterreich!H77+Oberösterreich!H77+Salzburg!H77+Steiermark!H77+Tirol!H77+Voralberg!H77+Wien!H77</f>
        <v>0</v>
      </c>
      <c r="I74" s="40">
        <f>Burgenland!I77+Kärnten!I77+Niederösterreich!I77+Oberösterreich!I77+Salzburg!I77+Steiermark!I77+Tirol!I77+Voralberg!I77+Wien!I77</f>
        <v>0</v>
      </c>
      <c r="J74" s="40">
        <f>Burgenland!J77+Kärnten!J77+Niederösterreich!J77+Oberösterreich!J77+Salzburg!J77+Steiermark!J77+Tirol!J77+Voralberg!J77+Wien!J77</f>
        <v>0</v>
      </c>
      <c r="K74" s="40">
        <f>Burgenland!K77+Kärnten!K77+Niederösterreich!K77+Oberösterreich!K77+Salzburg!K77+Steiermark!K77+Tirol!K77+Voralberg!K77+Wien!K77</f>
        <v>0</v>
      </c>
      <c r="L74" s="40">
        <f>Burgenland!L77+Kärnten!L77+Niederösterreich!L77+Oberösterreich!L77+Salzburg!L77+Steiermark!L77+Tirol!L77+Voralberg!L77+Wien!L77</f>
        <v>0</v>
      </c>
      <c r="M74" s="40">
        <f>Burgenland!M77+Kärnten!M77+Niederösterreich!M77+Oberösterreich!M77+Salzburg!M77+Steiermark!M77+Tirol!M77+Voralberg!M77+Wien!M77</f>
        <v>0</v>
      </c>
      <c r="N74" s="40">
        <f>Burgenland!N77+Kärnten!N77+Niederösterreich!N77+Oberösterreich!N77+Salzburg!N77+Steiermark!N77+Tirol!N77+Voralberg!N77+Wien!N77</f>
        <v>0</v>
      </c>
      <c r="O74" s="40">
        <f>Burgenland!O77+Kärnten!O77+Niederösterreich!O77+Oberösterreich!O77+Salzburg!O77+Steiermark!O77+Tirol!O77+Voralberg!O77+Wien!O77</f>
        <v>0</v>
      </c>
      <c r="P74" s="40">
        <f>Burgenland!P77+Kärnten!P77+Niederösterreich!P77+Oberösterreich!P77+Salzburg!P77+Steiermark!P77+Tirol!P77+Voralberg!P77+Wien!P77</f>
        <v>0</v>
      </c>
      <c r="Q74" s="40">
        <f>Burgenland!Q77+Kärnten!Q77+Niederösterreich!Q77+Oberösterreich!Q77+Salzburg!Q77+Steiermark!Q77+Tirol!Q77+Voralberg!Q77+Wien!Q77</f>
        <v>0</v>
      </c>
      <c r="R74" s="40">
        <f>Burgenland!R77+Kärnten!R77+Niederösterreich!R77+Oberösterreich!R77+Salzburg!R77+Steiermark!R77+Tirol!R77+Voralberg!R77+Wien!R77</f>
        <v>0</v>
      </c>
      <c r="S74" s="40">
        <f>Burgenland!S77+Kärnten!S77+Niederösterreich!S77+Oberösterreich!S77+Salzburg!S77+Steiermark!S77+Tirol!S77+Voralberg!S77+Wien!S77</f>
        <v>0</v>
      </c>
      <c r="T74" s="40">
        <f>Burgenland!T77+Kärnten!T77+Niederösterreich!T77+Oberösterreich!T77+Salzburg!T77+Steiermark!T77+Tirol!T77+Voralberg!T77+Wien!T77</f>
        <v>0</v>
      </c>
      <c r="U74" s="40">
        <f>Burgenland!U77+Kärnten!U77+Niederösterreich!U77+Oberösterreich!U77+Salzburg!U77+Steiermark!U77+Tirol!U77+Voralberg!U77+Wien!U77</f>
        <v>0</v>
      </c>
      <c r="V74" s="40">
        <f>Burgenland!V77+Kärnten!V77+Niederösterreich!V77+Oberösterreich!V77+Salzburg!V77+Steiermark!V77+Tirol!V77+Voralberg!V77+Wien!V77</f>
        <v>0</v>
      </c>
      <c r="W74" s="40">
        <f>Burgenland!W77+Kärnten!W77+Niederösterreich!W77+Oberösterreich!W77+Salzburg!W77+Steiermark!W77+Tirol!W77+Voralberg!W77+Wien!W77</f>
        <v>0</v>
      </c>
      <c r="X74" s="40">
        <f>Burgenland!X77+Kärnten!X77+Niederösterreich!X77+Oberösterreich!X77+Salzburg!X77+Steiermark!X77+Tirol!X77+Voralberg!X77+Wien!X77</f>
        <v>0</v>
      </c>
      <c r="Y74" s="40">
        <f>Burgenland!Y77+Kärnten!Y77+Niederösterreich!Y77+Oberösterreich!Y77+Salzburg!Y77+Steiermark!Y77+Tirol!Y77+Voralberg!Y77+Wien!Y77</f>
        <v>0</v>
      </c>
      <c r="Z74" s="40">
        <f>Burgenland!Z77+Kärnten!Z77+Niederösterreich!Z77+Oberösterreich!Z77+Salzburg!Z77+Steiermark!Z77+Tirol!Z77+Voralberg!Z77+Wien!Z77</f>
        <v>0</v>
      </c>
    </row>
    <row r="75" spans="1:26"/>
    <row r="76" spans="1:26">
      <c r="A76" s="139" t="s">
        <v>25</v>
      </c>
      <c r="B76" s="140"/>
      <c r="C76" s="140"/>
      <c r="D76" s="140"/>
      <c r="E76" s="140"/>
      <c r="F76" s="140"/>
      <c r="G76" s="140"/>
      <c r="H76" s="140"/>
      <c r="I76" s="140"/>
      <c r="J76" s="140"/>
      <c r="K76" s="140"/>
      <c r="L76" s="140"/>
      <c r="M76" s="140"/>
      <c r="N76" s="140"/>
      <c r="O76" s="140"/>
      <c r="P76" s="140"/>
      <c r="Q76" s="140"/>
      <c r="R76" s="140"/>
      <c r="S76" s="140"/>
      <c r="T76" s="140"/>
      <c r="U76" s="140"/>
      <c r="V76" s="140"/>
      <c r="W76" s="140"/>
      <c r="X76" s="140"/>
      <c r="Y76" s="140"/>
      <c r="Z76" s="141"/>
    </row>
    <row r="77" spans="1:26" ht="17.25">
      <c r="A77" s="39" t="s">
        <v>42</v>
      </c>
      <c r="B77" s="54">
        <v>1</v>
      </c>
      <c r="C77" s="54">
        <v>2</v>
      </c>
      <c r="D77" s="54">
        <v>3</v>
      </c>
      <c r="E77" s="54">
        <v>4</v>
      </c>
      <c r="F77" s="54">
        <v>5</v>
      </c>
      <c r="G77" s="62">
        <v>6</v>
      </c>
      <c r="H77" s="54">
        <v>7</v>
      </c>
      <c r="I77" s="54">
        <v>8</v>
      </c>
      <c r="J77" s="54">
        <v>9</v>
      </c>
      <c r="K77" s="54">
        <v>10</v>
      </c>
      <c r="L77" s="54">
        <v>11</v>
      </c>
      <c r="M77" s="54">
        <v>12</v>
      </c>
      <c r="N77" s="54">
        <v>13</v>
      </c>
      <c r="O77" s="54">
        <v>14</v>
      </c>
      <c r="P77" s="54">
        <v>15</v>
      </c>
      <c r="Q77" s="54">
        <v>16</v>
      </c>
      <c r="R77" s="54">
        <v>17</v>
      </c>
      <c r="S77" s="54">
        <v>18</v>
      </c>
      <c r="T77" s="54">
        <v>19</v>
      </c>
      <c r="U77" s="54">
        <v>20</v>
      </c>
      <c r="V77" s="54">
        <v>21</v>
      </c>
      <c r="W77" s="54">
        <v>22</v>
      </c>
      <c r="X77" s="54">
        <v>23</v>
      </c>
      <c r="Y77" s="54">
        <v>24</v>
      </c>
      <c r="Z77" s="55">
        <v>25</v>
      </c>
    </row>
    <row r="78" spans="1:26" ht="15.75" hidden="1" customHeight="1">
      <c r="A78" s="85" t="s">
        <v>18</v>
      </c>
      <c r="B78" s="86"/>
      <c r="C78" s="86"/>
      <c r="D78" s="86"/>
      <c r="E78" s="86"/>
      <c r="F78" s="86"/>
      <c r="G78" s="86"/>
      <c r="H78" s="86"/>
      <c r="I78" s="86"/>
      <c r="J78" s="86"/>
      <c r="K78" s="86"/>
      <c r="L78" s="86"/>
      <c r="M78" s="86"/>
      <c r="N78" s="86"/>
      <c r="O78" s="86"/>
      <c r="P78" s="86"/>
      <c r="Q78" s="86"/>
      <c r="R78" s="86"/>
      <c r="S78" s="86"/>
      <c r="T78" s="86"/>
      <c r="U78" s="86"/>
      <c r="V78" s="86"/>
      <c r="W78" s="86"/>
      <c r="X78" s="86"/>
      <c r="Y78" s="86"/>
      <c r="Z78" s="86"/>
    </row>
    <row r="79" spans="1:26" ht="15.75" hidden="1" customHeight="1">
      <c r="A79" s="85" t="s">
        <v>17</v>
      </c>
      <c r="B79" s="86"/>
      <c r="C79" s="86"/>
      <c r="D79" s="86"/>
      <c r="E79" s="86"/>
      <c r="F79" s="86"/>
      <c r="G79" s="86"/>
      <c r="H79" s="86"/>
      <c r="I79" s="86"/>
      <c r="J79" s="86"/>
      <c r="K79" s="86"/>
      <c r="L79" s="86"/>
      <c r="M79" s="86"/>
      <c r="N79" s="86"/>
      <c r="O79" s="86"/>
      <c r="P79" s="86"/>
      <c r="Q79" s="86"/>
      <c r="R79" s="86"/>
      <c r="S79" s="86"/>
      <c r="T79" s="86"/>
      <c r="U79" s="86"/>
      <c r="V79" s="86"/>
      <c r="W79" s="86"/>
      <c r="X79" s="86"/>
      <c r="Y79" s="86"/>
      <c r="Z79" s="86"/>
    </row>
    <row r="80" spans="1:26" ht="15" hidden="1" customHeight="1">
      <c r="A80" s="12"/>
      <c r="B80" s="65"/>
      <c r="C80" s="65"/>
      <c r="D80" s="65"/>
      <c r="E80" s="65"/>
      <c r="F80" s="65"/>
      <c r="G80" s="64"/>
      <c r="H80" s="65"/>
      <c r="I80" s="65"/>
      <c r="J80" s="65"/>
      <c r="K80" s="65"/>
      <c r="L80" s="65"/>
      <c r="M80" s="65"/>
      <c r="N80" s="65"/>
      <c r="O80" s="65"/>
      <c r="P80" s="65"/>
      <c r="Q80" s="65"/>
      <c r="R80" s="65"/>
      <c r="S80" s="65"/>
      <c r="T80" s="65"/>
      <c r="U80" s="65"/>
      <c r="V80" s="65"/>
      <c r="W80" s="65"/>
      <c r="X80" s="65"/>
      <c r="Y80" s="65"/>
      <c r="Z80" s="66"/>
    </row>
    <row r="81" spans="1:26" ht="15" hidden="1" customHeight="1">
      <c r="A81" s="12"/>
      <c r="B81" s="65"/>
      <c r="C81" s="65"/>
      <c r="D81" s="65"/>
      <c r="E81" s="65"/>
      <c r="F81" s="65"/>
      <c r="G81" s="64"/>
      <c r="H81" s="65"/>
      <c r="I81" s="65"/>
      <c r="J81" s="65"/>
      <c r="K81" s="65"/>
      <c r="L81" s="65"/>
      <c r="M81" s="65"/>
      <c r="N81" s="65"/>
      <c r="O81" s="65"/>
      <c r="P81" s="65"/>
      <c r="Q81" s="65"/>
      <c r="R81" s="65"/>
      <c r="S81" s="65"/>
      <c r="T81" s="65"/>
      <c r="U81" s="65"/>
      <c r="V81" s="65"/>
      <c r="W81" s="65"/>
      <c r="X81" s="65"/>
      <c r="Y81" s="65"/>
      <c r="Z81" s="66"/>
    </row>
    <row r="82" spans="1:26" ht="15" hidden="1" customHeight="1">
      <c r="A82" s="12"/>
      <c r="B82" s="65"/>
      <c r="C82" s="65"/>
      <c r="D82" s="65"/>
      <c r="E82" s="65"/>
      <c r="F82" s="65"/>
      <c r="G82" s="64"/>
      <c r="H82" s="65"/>
      <c r="I82" s="65"/>
      <c r="J82" s="65"/>
      <c r="K82" s="65"/>
      <c r="L82" s="65"/>
      <c r="M82" s="65"/>
      <c r="N82" s="65"/>
      <c r="O82" s="65"/>
      <c r="P82" s="65"/>
      <c r="Q82" s="65"/>
      <c r="R82" s="65"/>
      <c r="S82" s="65"/>
      <c r="T82" s="65"/>
      <c r="U82" s="65"/>
      <c r="V82" s="65"/>
      <c r="W82" s="65"/>
      <c r="X82" s="65"/>
      <c r="Y82" s="65"/>
      <c r="Z82" s="66"/>
    </row>
    <row r="83" spans="1:26" ht="15" hidden="1" customHeight="1">
      <c r="A83" s="12"/>
      <c r="B83" s="65"/>
      <c r="C83" s="65"/>
      <c r="D83" s="65"/>
      <c r="E83" s="65"/>
      <c r="F83" s="65"/>
      <c r="G83" s="64"/>
      <c r="H83" s="65"/>
      <c r="I83" s="65"/>
      <c r="J83" s="65"/>
      <c r="K83" s="65"/>
      <c r="L83" s="65"/>
      <c r="M83" s="65"/>
      <c r="N83" s="65"/>
      <c r="O83" s="65"/>
      <c r="P83" s="65"/>
      <c r="Q83" s="65"/>
      <c r="R83" s="65"/>
      <c r="S83" s="65"/>
      <c r="T83" s="65"/>
      <c r="U83" s="65"/>
      <c r="V83" s="65"/>
      <c r="W83" s="65"/>
      <c r="X83" s="65"/>
      <c r="Y83" s="65"/>
      <c r="Z83" s="66"/>
    </row>
    <row r="84" spans="1:26" ht="15" hidden="1" customHeight="1">
      <c r="A84" s="12"/>
      <c r="B84" s="65"/>
      <c r="C84" s="65"/>
      <c r="D84" s="65"/>
      <c r="E84" s="65"/>
      <c r="F84" s="65"/>
      <c r="G84" s="64"/>
      <c r="H84" s="65"/>
      <c r="I84" s="65"/>
      <c r="J84" s="65"/>
      <c r="K84" s="65"/>
      <c r="L84" s="65"/>
      <c r="M84" s="65"/>
      <c r="N84" s="65"/>
      <c r="O84" s="65"/>
      <c r="P84" s="65"/>
      <c r="Q84" s="65"/>
      <c r="R84" s="65"/>
      <c r="S84" s="65"/>
      <c r="T84" s="65"/>
      <c r="U84" s="65"/>
      <c r="V84" s="65"/>
      <c r="W84" s="65"/>
      <c r="X84" s="65"/>
      <c r="Y84" s="65"/>
      <c r="Z84" s="66"/>
    </row>
    <row r="85" spans="1:26" ht="15" hidden="1" customHeight="1">
      <c r="A85" s="12"/>
      <c r="B85" s="65"/>
      <c r="C85" s="65"/>
      <c r="D85" s="65"/>
      <c r="E85" s="65"/>
      <c r="F85" s="65"/>
      <c r="G85" s="64"/>
      <c r="H85" s="65"/>
      <c r="I85" s="65"/>
      <c r="J85" s="65"/>
      <c r="K85" s="65"/>
      <c r="L85" s="65"/>
      <c r="M85" s="65"/>
      <c r="N85" s="65"/>
      <c r="O85" s="65"/>
      <c r="P85" s="65"/>
      <c r="Q85" s="65"/>
      <c r="R85" s="65"/>
      <c r="S85" s="65"/>
      <c r="T85" s="65"/>
      <c r="U85" s="65"/>
      <c r="V85" s="65"/>
      <c r="W85" s="65"/>
      <c r="X85" s="65"/>
      <c r="Y85" s="65"/>
      <c r="Z85" s="66"/>
    </row>
    <row r="86" spans="1:26" ht="15" hidden="1" customHeight="1">
      <c r="A86" s="12"/>
      <c r="B86" s="65"/>
      <c r="C86" s="65"/>
      <c r="D86" s="65"/>
      <c r="E86" s="65"/>
      <c r="F86" s="65"/>
      <c r="G86" s="64"/>
      <c r="H86" s="65"/>
      <c r="I86" s="65"/>
      <c r="J86" s="65"/>
      <c r="K86" s="65"/>
      <c r="L86" s="65"/>
      <c r="M86" s="65"/>
      <c r="N86" s="65"/>
      <c r="O86" s="65"/>
      <c r="P86" s="65"/>
      <c r="Q86" s="65"/>
      <c r="R86" s="65"/>
      <c r="S86" s="65"/>
      <c r="T86" s="65"/>
      <c r="U86" s="65"/>
      <c r="V86" s="65"/>
      <c r="W86" s="65"/>
      <c r="X86" s="65"/>
      <c r="Y86" s="65"/>
      <c r="Z86" s="66"/>
    </row>
    <row r="87" spans="1:26" ht="15" hidden="1" customHeight="1">
      <c r="A87" s="12"/>
      <c r="B87" s="65"/>
      <c r="C87" s="65"/>
      <c r="D87" s="65"/>
      <c r="E87" s="65"/>
      <c r="F87" s="65"/>
      <c r="G87" s="64"/>
      <c r="H87" s="65"/>
      <c r="I87" s="65"/>
      <c r="J87" s="65"/>
      <c r="K87" s="65"/>
      <c r="L87" s="65"/>
      <c r="M87" s="65"/>
      <c r="N87" s="65"/>
      <c r="O87" s="65"/>
      <c r="P87" s="65"/>
      <c r="Q87" s="65"/>
      <c r="R87" s="65"/>
      <c r="S87" s="65"/>
      <c r="T87" s="65"/>
      <c r="U87" s="65"/>
      <c r="V87" s="65"/>
      <c r="W87" s="65"/>
      <c r="X87" s="65"/>
      <c r="Y87" s="65"/>
      <c r="Z87" s="66"/>
    </row>
    <row r="88" spans="1:26" ht="15" hidden="1" customHeight="1">
      <c r="A88" s="12"/>
      <c r="B88" s="65"/>
      <c r="C88" s="65"/>
      <c r="D88" s="65"/>
      <c r="E88" s="65"/>
      <c r="F88" s="65"/>
      <c r="G88" s="64"/>
      <c r="H88" s="65"/>
      <c r="I88" s="65"/>
      <c r="J88" s="65"/>
      <c r="K88" s="65"/>
      <c r="L88" s="65"/>
      <c r="M88" s="65"/>
      <c r="N88" s="65"/>
      <c r="O88" s="65"/>
      <c r="P88" s="65"/>
      <c r="Q88" s="65"/>
      <c r="R88" s="65"/>
      <c r="S88" s="65"/>
      <c r="T88" s="65"/>
      <c r="U88" s="65"/>
      <c r="V88" s="65"/>
      <c r="W88" s="65"/>
      <c r="X88" s="65"/>
      <c r="Y88" s="65"/>
      <c r="Z88" s="66"/>
    </row>
    <row r="89" spans="1:26" ht="15" hidden="1" customHeight="1">
      <c r="A89" s="12"/>
      <c r="B89" s="65"/>
      <c r="C89" s="65"/>
      <c r="D89" s="65"/>
      <c r="E89" s="65"/>
      <c r="F89" s="65"/>
      <c r="G89" s="64"/>
      <c r="H89" s="65"/>
      <c r="I89" s="65"/>
      <c r="J89" s="65"/>
      <c r="K89" s="65"/>
      <c r="L89" s="65"/>
      <c r="M89" s="65"/>
      <c r="N89" s="65"/>
      <c r="O89" s="65"/>
      <c r="P89" s="65"/>
      <c r="Q89" s="65"/>
      <c r="R89" s="65"/>
      <c r="S89" s="65"/>
      <c r="T89" s="65"/>
      <c r="U89" s="65"/>
      <c r="V89" s="65"/>
      <c r="W89" s="65"/>
      <c r="X89" s="65"/>
      <c r="Y89" s="65"/>
      <c r="Z89" s="66"/>
    </row>
    <row r="90" spans="1:26" ht="15" hidden="1" customHeight="1">
      <c r="A90" s="12"/>
      <c r="B90" s="65"/>
      <c r="C90" s="65"/>
      <c r="D90" s="65"/>
      <c r="E90" s="65"/>
      <c r="F90" s="65"/>
      <c r="G90" s="64"/>
      <c r="H90" s="65"/>
      <c r="I90" s="65"/>
      <c r="J90" s="65"/>
      <c r="K90" s="65"/>
      <c r="L90" s="65"/>
      <c r="M90" s="65"/>
      <c r="N90" s="65"/>
      <c r="O90" s="65"/>
      <c r="P90" s="65"/>
      <c r="Q90" s="65"/>
      <c r="R90" s="65"/>
      <c r="S90" s="65"/>
      <c r="T90" s="65"/>
      <c r="U90" s="65"/>
      <c r="V90" s="65"/>
      <c r="W90" s="65"/>
      <c r="X90" s="65"/>
      <c r="Y90" s="65"/>
      <c r="Z90" s="66"/>
    </row>
    <row r="91" spans="1:26" ht="15" hidden="1" customHeight="1">
      <c r="A91" s="12"/>
      <c r="B91" s="65"/>
      <c r="C91" s="65"/>
      <c r="D91" s="65"/>
      <c r="E91" s="65"/>
      <c r="F91" s="65"/>
      <c r="G91" s="64"/>
      <c r="H91" s="65"/>
      <c r="I91" s="65"/>
      <c r="J91" s="65"/>
      <c r="K91" s="65"/>
      <c r="L91" s="65"/>
      <c r="M91" s="65"/>
      <c r="N91" s="65"/>
      <c r="O91" s="65"/>
      <c r="P91" s="65"/>
      <c r="Q91" s="65"/>
      <c r="R91" s="65"/>
      <c r="S91" s="65"/>
      <c r="T91" s="65"/>
      <c r="U91" s="65"/>
      <c r="V91" s="65"/>
      <c r="W91" s="65"/>
      <c r="X91" s="65"/>
      <c r="Y91" s="65"/>
      <c r="Z91" s="66"/>
    </row>
    <row r="92" spans="1:26" ht="15.75" thickBot="1">
      <c r="A92" s="38" t="s">
        <v>27</v>
      </c>
      <c r="B92" s="40">
        <f>Burgenland!B95+Kärnten!B95+Niederösterreich!B95+Oberösterreich!B95+Salzburg!B95+Steiermark!B95+Tirol!B95+Voralberg!B95+Wien!B95</f>
        <v>0</v>
      </c>
      <c r="C92" s="40">
        <f>Burgenland!C95+Kärnten!C95+Niederösterreich!C95+Oberösterreich!C95+Salzburg!C95+Steiermark!C95+Tirol!C95+Voralberg!C95+Wien!C95</f>
        <v>0</v>
      </c>
      <c r="D92" s="40">
        <f>Burgenland!D95+Kärnten!D95+Niederösterreich!D95+Oberösterreich!D95+Salzburg!D95+Steiermark!D95+Tirol!D95+Voralberg!D95+Wien!D95</f>
        <v>0</v>
      </c>
      <c r="E92" s="40">
        <f>Burgenland!E95+Kärnten!E95+Niederösterreich!E95+Oberösterreich!E95+Salzburg!E95+Steiermark!E95+Tirol!E95+Voralberg!E95+Wien!E95</f>
        <v>0</v>
      </c>
      <c r="F92" s="40">
        <f>Burgenland!F95+Kärnten!F95+Niederösterreich!F95+Oberösterreich!F95+Salzburg!F95+Steiermark!F95+Tirol!F95+Voralberg!F95+Wien!F95</f>
        <v>0</v>
      </c>
      <c r="G92" s="40">
        <f>Burgenland!G95+Kärnten!G95+Niederösterreich!G95+Oberösterreich!G95+Salzburg!G95+Steiermark!G95+Tirol!G95+Voralberg!G95+Wien!G95</f>
        <v>0</v>
      </c>
      <c r="H92" s="40">
        <f>Burgenland!H95+Kärnten!H95+Niederösterreich!H95+Oberösterreich!H95+Salzburg!H95+Steiermark!H95+Tirol!H95+Voralberg!H95+Wien!H95</f>
        <v>0</v>
      </c>
      <c r="I92" s="40">
        <f>Burgenland!I95+Kärnten!I95+Niederösterreich!I95+Oberösterreich!I95+Salzburg!I95+Steiermark!I95+Tirol!I95+Voralberg!I95+Wien!I95</f>
        <v>0</v>
      </c>
      <c r="J92" s="40">
        <f>Burgenland!J95+Kärnten!J95+Niederösterreich!J95+Oberösterreich!J95+Salzburg!J95+Steiermark!J95+Tirol!J95+Voralberg!J95+Wien!J95</f>
        <v>0</v>
      </c>
      <c r="K92" s="40">
        <f>Burgenland!K95+Kärnten!K95+Niederösterreich!K95+Oberösterreich!K95+Salzburg!K95+Steiermark!K95+Tirol!K95+Voralberg!K95+Wien!K95</f>
        <v>0</v>
      </c>
      <c r="L92" s="40">
        <f>Burgenland!L95+Kärnten!L95+Niederösterreich!L95+Oberösterreich!L95+Salzburg!L95+Steiermark!L95+Tirol!L95+Voralberg!L95+Wien!L95</f>
        <v>0</v>
      </c>
      <c r="M92" s="40">
        <f>Burgenland!M95+Kärnten!M95+Niederösterreich!M95+Oberösterreich!M95+Salzburg!M95+Steiermark!M95+Tirol!M95+Voralberg!M95+Wien!M95</f>
        <v>0</v>
      </c>
      <c r="N92" s="40">
        <f>Burgenland!N95+Kärnten!N95+Niederösterreich!N95+Oberösterreich!N95+Salzburg!N95+Steiermark!N95+Tirol!N95+Voralberg!N95+Wien!N95</f>
        <v>0</v>
      </c>
      <c r="O92" s="40">
        <f>Burgenland!O95+Kärnten!O95+Niederösterreich!O95+Oberösterreich!O95+Salzburg!O95+Steiermark!O95+Tirol!O95+Voralberg!O95+Wien!O95</f>
        <v>0</v>
      </c>
      <c r="P92" s="40">
        <f>Burgenland!P95+Kärnten!P95+Niederösterreich!P95+Oberösterreich!P95+Salzburg!P95+Steiermark!P95+Tirol!P95+Voralberg!P95+Wien!P95</f>
        <v>0</v>
      </c>
      <c r="Q92" s="40">
        <f>Burgenland!Q95+Kärnten!Q95+Niederösterreich!Q95+Oberösterreich!Q95+Salzburg!Q95+Steiermark!Q95+Tirol!Q95+Voralberg!Q95+Wien!Q95</f>
        <v>0</v>
      </c>
      <c r="R92" s="40">
        <f>Burgenland!R95+Kärnten!R95+Niederösterreich!R95+Oberösterreich!R95+Salzburg!R95+Steiermark!R95+Tirol!R95+Voralberg!R95+Wien!R95</f>
        <v>0</v>
      </c>
      <c r="S92" s="40">
        <f>Burgenland!S95+Kärnten!S95+Niederösterreich!S95+Oberösterreich!S95+Salzburg!S95+Steiermark!S95+Tirol!S95+Voralberg!S95+Wien!S95</f>
        <v>0</v>
      </c>
      <c r="T92" s="40">
        <f>Burgenland!T95+Kärnten!T95+Niederösterreich!T95+Oberösterreich!T95+Salzburg!T95+Steiermark!T95+Tirol!T95+Voralberg!T95+Wien!T95</f>
        <v>0</v>
      </c>
      <c r="U92" s="40">
        <f>Burgenland!U95+Kärnten!U95+Niederösterreich!U95+Oberösterreich!U95+Salzburg!U95+Steiermark!U95+Tirol!U95+Voralberg!U95+Wien!U95</f>
        <v>0</v>
      </c>
      <c r="V92" s="40">
        <f>Burgenland!V95+Kärnten!V95+Niederösterreich!V95+Oberösterreich!V95+Salzburg!V95+Steiermark!V95+Tirol!V95+Voralberg!V95+Wien!V95</f>
        <v>0</v>
      </c>
      <c r="W92" s="40">
        <f>Burgenland!W95+Kärnten!W95+Niederösterreich!W95+Oberösterreich!W95+Salzburg!W95+Steiermark!W95+Tirol!W95+Voralberg!W95+Wien!W95</f>
        <v>0</v>
      </c>
      <c r="X92" s="40">
        <f>Burgenland!X95+Kärnten!X95+Niederösterreich!X95+Oberösterreich!X95+Salzburg!X95+Steiermark!X95+Tirol!X95+Voralberg!X95+Wien!X95</f>
        <v>0</v>
      </c>
      <c r="Y92" s="40">
        <f>Burgenland!Y95+Kärnten!Y95+Niederösterreich!Y95+Oberösterreich!Y95+Salzburg!Y95+Steiermark!Y95+Tirol!Y95+Voralberg!Y95+Wien!Y95</f>
        <v>0</v>
      </c>
      <c r="Z92" s="40">
        <f>Burgenland!Z95+Kärnten!Z95+Niederösterreich!Z95+Oberösterreich!Z95+Salzburg!Z95+Steiermark!Z95+Tirol!Z95+Voralberg!Z95+Wien!Z95</f>
        <v>0</v>
      </c>
    </row>
    <row r="93" spans="1:26"/>
    <row r="94" spans="1:26" hidden="1">
      <c r="A94" s="67"/>
    </row>
    <row r="95" spans="1:26" hidden="1">
      <c r="A95" s="67"/>
    </row>
    <row r="96" spans="1:26" hidden="1">
      <c r="A96" s="67"/>
    </row>
    <row r="97" spans="1:1" hidden="1">
      <c r="A97" s="67"/>
    </row>
    <row r="98" spans="1:1" hidden="1">
      <c r="A98" s="67"/>
    </row>
    <row r="99" spans="1:1" hidden="1">
      <c r="A99" s="67"/>
    </row>
    <row r="100" spans="1:1" hidden="1">
      <c r="A100" s="67"/>
    </row>
    <row r="101" spans="1:1" hidden="1">
      <c r="A101" s="67"/>
    </row>
    <row r="102" spans="1:1" hidden="1">
      <c r="A102" s="67"/>
    </row>
    <row r="103" spans="1:1" hidden="1">
      <c r="A103" s="67"/>
    </row>
    <row r="104" spans="1:1" hidden="1">
      <c r="A104" s="67"/>
    </row>
    <row r="105" spans="1:1" hidden="1">
      <c r="A105" s="67"/>
    </row>
    <row r="106" spans="1:1" hidden="1">
      <c r="A106" s="67"/>
    </row>
    <row r="107" spans="1:1" hidden="1">
      <c r="A107" s="67"/>
    </row>
    <row r="108" spans="1:1" hidden="1">
      <c r="A108" s="67"/>
    </row>
    <row r="109" spans="1:1" hidden="1"/>
    <row r="110" spans="1:1" hidden="1">
      <c r="A110" s="67"/>
    </row>
  </sheetData>
  <sheetProtection algorithmName="SHA-512" hashValue="l5WMz5yIF2n2anh958Pe8sRNrG4nA0S1787J8b2WcU2pvCwoeV0rh5pQcFYlBjDPXLzfV6M0lVQX7/6aXpGMPw==" saltValue="hcS6XB+ngZNmTpqt8UHYKw==" spinCount="100000" sheet="1" objects="1" scenarios="1"/>
  <mergeCells count="17">
    <mergeCell ref="A53:Z53"/>
    <mergeCell ref="A76:Z76"/>
    <mergeCell ref="A34:C34"/>
    <mergeCell ref="A35:C35"/>
    <mergeCell ref="A36:C36"/>
    <mergeCell ref="A41:F41"/>
    <mergeCell ref="A4:L4"/>
    <mergeCell ref="A33:C33"/>
    <mergeCell ref="B6:D6"/>
    <mergeCell ref="B7:D7"/>
    <mergeCell ref="B8:D8"/>
    <mergeCell ref="B9:D9"/>
    <mergeCell ref="A12:Z12"/>
    <mergeCell ref="A21:D23"/>
    <mergeCell ref="A30:D30"/>
    <mergeCell ref="A31:C31"/>
    <mergeCell ref="A32:C32"/>
  </mergeCells>
  <conditionalFormatting sqref="B13 B54 B77">
    <cfRule type="expression" dxfId="21" priority="22">
      <formula>$B$9&gt;11</formula>
    </cfRule>
  </conditionalFormatting>
  <conditionalFormatting sqref="C13 C54 C77">
    <cfRule type="expression" dxfId="20" priority="21">
      <formula>$B$9&gt;23</formula>
    </cfRule>
  </conditionalFormatting>
  <conditionalFormatting sqref="D13 D54 D77">
    <cfRule type="expression" dxfId="19" priority="20">
      <formula>$B$9&gt;35</formula>
    </cfRule>
  </conditionalFormatting>
  <conditionalFormatting sqref="E13 E54 E77">
    <cfRule type="expression" dxfId="18" priority="19">
      <formula>$B$9&gt;47</formula>
    </cfRule>
  </conditionalFormatting>
  <conditionalFormatting sqref="F13 F54 F77">
    <cfRule type="expression" dxfId="17" priority="18">
      <formula>$B$9&gt;59</formula>
    </cfRule>
  </conditionalFormatting>
  <conditionalFormatting sqref="Y13:Z13 Y54:Z73 Y77:Z91 Y19:Z19">
    <cfRule type="expression" dxfId="16" priority="15">
      <formula>$B$9&lt;48</formula>
    </cfRule>
  </conditionalFormatting>
  <conditionalFormatting sqref="X13:Z13 X54:Z73 X77:Z91 X19:Z19">
    <cfRule type="expression" dxfId="15" priority="16">
      <formula>$B$9&lt;36</formula>
    </cfRule>
  </conditionalFormatting>
  <conditionalFormatting sqref="W13:Z13 W54:Z73 W77:Z91 W19:Z19">
    <cfRule type="expression" dxfId="14" priority="17">
      <formula>$B$9&lt;24</formula>
    </cfRule>
  </conditionalFormatting>
  <conditionalFormatting sqref="Z13 Z54:Z73 Z77:Z91 Z19">
    <cfRule type="expression" dxfId="13" priority="14">
      <formula>$B$9&lt;60</formula>
    </cfRule>
  </conditionalFormatting>
  <conditionalFormatting sqref="F42">
    <cfRule type="expression" dxfId="12" priority="5">
      <formula>$B$9&lt;60</formula>
    </cfRule>
  </conditionalFormatting>
  <conditionalFormatting sqref="B42">
    <cfRule type="expression" dxfId="11" priority="13">
      <formula>$B$9&gt;11</formula>
    </cfRule>
  </conditionalFormatting>
  <conditionalFormatting sqref="C42">
    <cfRule type="expression" dxfId="10" priority="12">
      <formula>$B$9&gt;23</formula>
    </cfRule>
  </conditionalFormatting>
  <conditionalFormatting sqref="D42">
    <cfRule type="expression" dxfId="9" priority="11">
      <formula>$B$9&gt;35</formula>
    </cfRule>
  </conditionalFormatting>
  <conditionalFormatting sqref="E42">
    <cfRule type="expression" dxfId="8" priority="10">
      <formula>$B$9&gt;47</formula>
    </cfRule>
  </conditionalFormatting>
  <conditionalFormatting sqref="F42">
    <cfRule type="expression" dxfId="7" priority="9">
      <formula>$B$9&gt;59</formula>
    </cfRule>
  </conditionalFormatting>
  <conditionalFormatting sqref="E42:F42">
    <cfRule type="expression" dxfId="6" priority="6">
      <formula>$B$9&lt;48</formula>
    </cfRule>
  </conditionalFormatting>
  <conditionalFormatting sqref="D42:F42">
    <cfRule type="expression" dxfId="5" priority="7">
      <formula>$B$9&lt;36</formula>
    </cfRule>
  </conditionalFormatting>
  <conditionalFormatting sqref="C42:F42">
    <cfRule type="expression" dxfId="4" priority="8">
      <formula>$B$9&lt;24</formula>
    </cfRule>
  </conditionalFormatting>
  <conditionalFormatting sqref="Y14:Z14 Y17:Z18">
    <cfRule type="expression" dxfId="3" priority="2">
      <formula>$B$9&lt;48</formula>
    </cfRule>
  </conditionalFormatting>
  <conditionalFormatting sqref="X14:Z14 X17:Z18">
    <cfRule type="expression" dxfId="2" priority="3">
      <formula>$B$9&lt;36</formula>
    </cfRule>
  </conditionalFormatting>
  <conditionalFormatting sqref="W14:Z14 W17:Z18">
    <cfRule type="expression" dxfId="1" priority="4">
      <formula>$B$9&lt;24</formula>
    </cfRule>
  </conditionalFormatting>
  <conditionalFormatting sqref="Z14 Z17:Z18">
    <cfRule type="expression" dxfId="0" priority="1">
      <formula>$B$9&lt;60</formula>
    </cfRule>
  </conditionalFormatting>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workbookViewId="0">
      <selection activeCell="A11" sqref="A11:D12"/>
    </sheetView>
  </sheetViews>
  <sheetFormatPr baseColWidth="10" defaultColWidth="0" defaultRowHeight="15" zeroHeight="1"/>
  <cols>
    <col min="1" max="1" width="29.5703125" customWidth="1"/>
    <col min="2" max="2" width="19.42578125" customWidth="1"/>
    <col min="3" max="3" width="11.42578125" customWidth="1"/>
    <col min="4" max="4" width="11.5703125" customWidth="1"/>
    <col min="5" max="16384" width="11.42578125" hidden="1"/>
  </cols>
  <sheetData>
    <row r="1" spans="1:4" ht="18.75">
      <c r="A1" s="106" t="s">
        <v>60</v>
      </c>
      <c r="B1" s="106"/>
      <c r="C1" s="106"/>
      <c r="D1" s="106"/>
    </row>
    <row r="2" spans="1:4" ht="18.75">
      <c r="A2" s="43"/>
    </row>
    <row r="3" spans="1:4" ht="18.75">
      <c r="A3" s="43"/>
    </row>
    <row r="4" spans="1:4" ht="18.75">
      <c r="A4" s="43" t="s">
        <v>98</v>
      </c>
    </row>
    <row r="5" spans="1:4">
      <c r="A5" s="34" t="s">
        <v>94</v>
      </c>
      <c r="B5" s="135"/>
      <c r="C5" s="135"/>
      <c r="D5" s="135"/>
    </row>
    <row r="6" spans="1:4">
      <c r="A6" s="35" t="s">
        <v>37</v>
      </c>
      <c r="B6" s="136"/>
      <c r="C6" s="136"/>
      <c r="D6" s="136"/>
    </row>
    <row r="7" spans="1:4">
      <c r="A7" s="36" t="s">
        <v>38</v>
      </c>
      <c r="B7" s="136"/>
      <c r="C7" s="136"/>
      <c r="D7" s="136"/>
    </row>
    <row r="8" spans="1:4" ht="15.75" thickBot="1">
      <c r="A8" s="52" t="s">
        <v>93</v>
      </c>
      <c r="B8" s="137">
        <v>60</v>
      </c>
      <c r="C8" s="137"/>
      <c r="D8" s="137"/>
    </row>
    <row r="9" spans="1:4" ht="15.75" thickTop="1">
      <c r="A9" s="133" t="s">
        <v>102</v>
      </c>
    </row>
    <row r="10" spans="1:4" ht="18.75">
      <c r="A10" s="43"/>
    </row>
    <row r="11" spans="1:4" ht="15" customHeight="1">
      <c r="A11" s="138" t="s">
        <v>101</v>
      </c>
      <c r="B11" s="138"/>
      <c r="C11" s="138"/>
      <c r="D11" s="138"/>
    </row>
    <row r="12" spans="1:4">
      <c r="A12" s="138"/>
      <c r="B12" s="138"/>
      <c r="C12" s="138"/>
      <c r="D12" s="138"/>
    </row>
    <row r="13" spans="1:4">
      <c r="A13" t="s">
        <v>66</v>
      </c>
    </row>
    <row r="14" spans="1:4"/>
    <row r="15" spans="1:4"/>
    <row r="16" spans="1:4">
      <c r="A16" t="s">
        <v>64</v>
      </c>
      <c r="B16" t="s">
        <v>65</v>
      </c>
    </row>
    <row r="17" spans="1:2">
      <c r="A17" t="s">
        <v>55</v>
      </c>
      <c r="B17" s="123">
        <f>Burgenland!B32</f>
        <v>0</v>
      </c>
    </row>
    <row r="18" spans="1:2">
      <c r="A18" t="s">
        <v>53</v>
      </c>
      <c r="B18" s="123">
        <f>Kärnten!B32</f>
        <v>0</v>
      </c>
    </row>
    <row r="19" spans="1:2">
      <c r="A19" t="s">
        <v>56</v>
      </c>
      <c r="B19" s="123">
        <f>Niederösterreich!B32</f>
        <v>0</v>
      </c>
    </row>
    <row r="20" spans="1:2">
      <c r="A20" t="s">
        <v>57</v>
      </c>
      <c r="B20" s="123">
        <f>Oberösterreich!B32</f>
        <v>0</v>
      </c>
    </row>
    <row r="21" spans="1:2">
      <c r="A21" t="s">
        <v>58</v>
      </c>
      <c r="B21" s="123">
        <f>Salzburg!B32</f>
        <v>0</v>
      </c>
    </row>
    <row r="22" spans="1:2">
      <c r="A22" t="s">
        <v>59</v>
      </c>
      <c r="B22" s="123">
        <f>Steiermark!B32</f>
        <v>0</v>
      </c>
    </row>
    <row r="23" spans="1:2">
      <c r="A23" t="s">
        <v>61</v>
      </c>
      <c r="B23" s="123">
        <f>Tirol!B32</f>
        <v>0</v>
      </c>
    </row>
    <row r="24" spans="1:2">
      <c r="A24" t="s">
        <v>62</v>
      </c>
      <c r="B24" s="123">
        <f>Voralberg!B32</f>
        <v>0</v>
      </c>
    </row>
    <row r="25" spans="1:2">
      <c r="A25" t="s">
        <v>63</v>
      </c>
      <c r="B25" s="123">
        <f>Wien!B32</f>
        <v>0</v>
      </c>
    </row>
    <row r="26" spans="1:2"/>
    <row r="27" spans="1:2"/>
  </sheetData>
  <sheetProtection algorithmName="SHA-512" hashValue="Jq/vmFmVyKD2R9X1Er+wlFMdvAdzNho/SRRyGEwWgXni61NXK2OhkgDlTXfFz3wFeoNbBHcav7qFCmjt0Uj1dQ==" saltValue="kNcOppp1fgHE+5Q3h+qrlw==" spinCount="100000" sheet="1" objects="1" scenarios="1"/>
  <mergeCells count="5">
    <mergeCell ref="B5:D5"/>
    <mergeCell ref="B6:D6"/>
    <mergeCell ref="B7:D7"/>
    <mergeCell ref="B8:D8"/>
    <mergeCell ref="A11:D12"/>
  </mergeCells>
  <pageMargins left="0.7" right="0.7" top="0.78740157499999996" bottom="0.78740157499999996" header="0.3" footer="0.3"/>
  <pageSetup paperSize="9" orientation="portrait" horizontalDpi="360" verticalDpi="360"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UL115"/>
  <sheetViews>
    <sheetView zoomScale="85" zoomScaleNormal="85" workbookViewId="0">
      <selection activeCell="C46" sqref="C46"/>
    </sheetView>
  </sheetViews>
  <sheetFormatPr baseColWidth="10" defaultColWidth="0" defaultRowHeight="15" zeroHeight="1"/>
  <cols>
    <col min="1" max="1" width="51.5703125" style="3" customWidth="1"/>
    <col min="2" max="2" width="13.28515625" style="3" customWidth="1"/>
    <col min="3" max="3" width="13" style="3" customWidth="1"/>
    <col min="4" max="4" width="14" style="3" customWidth="1"/>
    <col min="5" max="6" width="10.28515625" style="3" customWidth="1"/>
    <col min="7" max="7" width="10.28515625" style="3" bestFit="1" customWidth="1"/>
    <col min="8" max="8" width="10.42578125" style="3" customWidth="1"/>
    <col min="9" max="22" width="10.28515625" style="3" bestFit="1" customWidth="1"/>
    <col min="23" max="23" width="14.140625" style="3" bestFit="1" customWidth="1"/>
    <col min="24" max="24" width="10.28515625" style="3" customWidth="1"/>
    <col min="25" max="25" width="13.140625" style="3" bestFit="1" customWidth="1"/>
    <col min="26" max="26" width="10.28515625" style="3" customWidth="1"/>
    <col min="27" max="29" width="10" style="3" customWidth="1"/>
    <col min="30" max="30" width="12.28515625" style="3" customWidth="1"/>
    <col min="31" max="31" width="10" style="3" customWidth="1"/>
    <col min="32" max="226" width="10" style="3" hidden="1"/>
    <col min="227" max="227" width="38.5703125" style="3" hidden="1"/>
    <col min="228" max="232" width="10.28515625" style="3" hidden="1"/>
    <col min="233" max="233" width="10" style="3" hidden="1"/>
    <col min="234" max="234" width="10.42578125" style="3" hidden="1"/>
    <col min="235" max="482" width="10" style="3" hidden="1"/>
    <col min="483" max="483" width="38.5703125" style="3" hidden="1"/>
    <col min="484" max="488" width="10.28515625" style="3" hidden="1"/>
    <col min="489" max="489" width="10" style="3" hidden="1"/>
    <col min="490" max="490" width="10.42578125" style="3" hidden="1"/>
    <col min="491" max="738" width="10" style="3" hidden="1"/>
    <col min="739" max="739" width="38.5703125" style="3" hidden="1"/>
    <col min="740" max="744" width="10.28515625" style="3" hidden="1"/>
    <col min="745" max="745" width="10" style="3" hidden="1"/>
    <col min="746" max="746" width="10.42578125" style="3" hidden="1"/>
    <col min="747" max="994" width="10" style="3" hidden="1"/>
    <col min="995" max="995" width="38.5703125" style="3" hidden="1"/>
    <col min="996" max="1000" width="10.28515625" style="3" hidden="1"/>
    <col min="1001" max="1001" width="10" style="3" hidden="1"/>
    <col min="1002" max="1002" width="10.42578125" style="3" hidden="1"/>
    <col min="1003" max="1250" width="10" style="3" hidden="1"/>
    <col min="1251" max="1251" width="38.5703125" style="3" hidden="1"/>
    <col min="1252" max="1256" width="10.28515625" style="3" hidden="1"/>
    <col min="1257" max="1257" width="10" style="3" hidden="1"/>
    <col min="1258" max="1258" width="10.42578125" style="3" hidden="1"/>
    <col min="1259" max="1506" width="10" style="3" hidden="1"/>
    <col min="1507" max="1507" width="38.5703125" style="3" hidden="1"/>
    <col min="1508" max="1512" width="10.28515625" style="3" hidden="1"/>
    <col min="1513" max="1513" width="10" style="3" hidden="1"/>
    <col min="1514" max="1514" width="10.42578125" style="3" hidden="1"/>
    <col min="1515" max="1762" width="10" style="3" hidden="1"/>
    <col min="1763" max="1763" width="38.5703125" style="3" hidden="1"/>
    <col min="1764" max="1768" width="10.28515625" style="3" hidden="1"/>
    <col min="1769" max="1769" width="10" style="3" hidden="1"/>
    <col min="1770" max="1770" width="10.42578125" style="3" hidden="1"/>
    <col min="1771" max="2018" width="10" style="3" hidden="1"/>
    <col min="2019" max="2019" width="38.5703125" style="3" hidden="1"/>
    <col min="2020" max="2024" width="10.28515625" style="3" hidden="1"/>
    <col min="2025" max="2025" width="10" style="3" hidden="1"/>
    <col min="2026" max="2026" width="10.42578125" style="3" hidden="1"/>
    <col min="2027" max="2274" width="10" style="3" hidden="1"/>
    <col min="2275" max="2275" width="38.5703125" style="3" hidden="1"/>
    <col min="2276" max="2280" width="10.28515625" style="3" hidden="1"/>
    <col min="2281" max="2281" width="10" style="3" hidden="1"/>
    <col min="2282" max="2282" width="10.42578125" style="3" hidden="1"/>
    <col min="2283" max="2530" width="10" style="3" hidden="1"/>
    <col min="2531" max="2531" width="38.5703125" style="3" hidden="1"/>
    <col min="2532" max="2536" width="10.28515625" style="3" hidden="1"/>
    <col min="2537" max="2537" width="10" style="3" hidden="1"/>
    <col min="2538" max="2538" width="10.42578125" style="3" hidden="1"/>
    <col min="2539" max="2786" width="10" style="3" hidden="1"/>
    <col min="2787" max="2787" width="38.5703125" style="3" hidden="1"/>
    <col min="2788" max="2792" width="10.28515625" style="3" hidden="1"/>
    <col min="2793" max="2793" width="10" style="3" hidden="1"/>
    <col min="2794" max="2794" width="10.42578125" style="3" hidden="1"/>
    <col min="2795" max="3042" width="10" style="3" hidden="1"/>
    <col min="3043" max="3043" width="38.5703125" style="3" hidden="1"/>
    <col min="3044" max="3048" width="10.28515625" style="3" hidden="1"/>
    <col min="3049" max="3049" width="10" style="3" hidden="1"/>
    <col min="3050" max="3050" width="10.42578125" style="3" hidden="1"/>
    <col min="3051" max="3298" width="10" style="3" hidden="1"/>
    <col min="3299" max="3299" width="38.5703125" style="3" hidden="1"/>
    <col min="3300" max="3304" width="10.28515625" style="3" hidden="1"/>
    <col min="3305" max="3305" width="10" style="3" hidden="1"/>
    <col min="3306" max="3306" width="10.42578125" style="3" hidden="1"/>
    <col min="3307" max="3554" width="10" style="3" hidden="1"/>
    <col min="3555" max="3555" width="38.5703125" style="3" hidden="1"/>
    <col min="3556" max="3560" width="10.28515625" style="3" hidden="1"/>
    <col min="3561" max="3561" width="10" style="3" hidden="1"/>
    <col min="3562" max="3562" width="10.42578125" style="3" hidden="1"/>
    <col min="3563" max="3810" width="10" style="3" hidden="1"/>
    <col min="3811" max="3811" width="38.5703125" style="3" hidden="1"/>
    <col min="3812" max="3816" width="10.28515625" style="3" hidden="1"/>
    <col min="3817" max="3817" width="10" style="3" hidden="1"/>
    <col min="3818" max="3818" width="10.42578125" style="3" hidden="1"/>
    <col min="3819" max="4066" width="10" style="3" hidden="1"/>
    <col min="4067" max="4067" width="38.5703125" style="3" hidden="1"/>
    <col min="4068" max="4072" width="10.28515625" style="3" hidden="1"/>
    <col min="4073" max="4073" width="10" style="3" hidden="1"/>
    <col min="4074" max="4074" width="10.42578125" style="3" hidden="1"/>
    <col min="4075" max="4322" width="10" style="3" hidden="1"/>
    <col min="4323" max="4323" width="38.5703125" style="3" hidden="1"/>
    <col min="4324" max="4328" width="10.28515625" style="3" hidden="1"/>
    <col min="4329" max="4329" width="10" style="3" hidden="1"/>
    <col min="4330" max="4330" width="10.42578125" style="3" hidden="1"/>
    <col min="4331" max="4578" width="10" style="3" hidden="1"/>
    <col min="4579" max="4579" width="38.5703125" style="3" hidden="1"/>
    <col min="4580" max="4584" width="10.28515625" style="3" hidden="1"/>
    <col min="4585" max="4585" width="10" style="3" hidden="1"/>
    <col min="4586" max="4586" width="10.42578125" style="3" hidden="1"/>
    <col min="4587" max="4834" width="10" style="3" hidden="1"/>
    <col min="4835" max="4835" width="38.5703125" style="3" hidden="1"/>
    <col min="4836" max="4840" width="10.28515625" style="3" hidden="1"/>
    <col min="4841" max="4841" width="10" style="3" hidden="1"/>
    <col min="4842" max="4842" width="10.42578125" style="3" hidden="1"/>
    <col min="4843" max="5090" width="10" style="3" hidden="1"/>
    <col min="5091" max="5091" width="38.5703125" style="3" hidden="1"/>
    <col min="5092" max="5096" width="10.28515625" style="3" hidden="1"/>
    <col min="5097" max="5097" width="10" style="3" hidden="1"/>
    <col min="5098" max="5098" width="10.42578125" style="3" hidden="1"/>
    <col min="5099" max="5346" width="10" style="3" hidden="1"/>
    <col min="5347" max="5347" width="38.5703125" style="3" hidden="1"/>
    <col min="5348" max="5352" width="10.28515625" style="3" hidden="1"/>
    <col min="5353" max="5353" width="10" style="3" hidden="1"/>
    <col min="5354" max="5354" width="10.42578125" style="3" hidden="1"/>
    <col min="5355" max="5602" width="10" style="3" hidden="1"/>
    <col min="5603" max="5603" width="38.5703125" style="3" hidden="1"/>
    <col min="5604" max="5608" width="10.28515625" style="3" hidden="1"/>
    <col min="5609" max="5609" width="10" style="3" hidden="1"/>
    <col min="5610" max="5610" width="10.42578125" style="3" hidden="1"/>
    <col min="5611" max="5858" width="10" style="3" hidden="1"/>
    <col min="5859" max="5859" width="38.5703125" style="3" hidden="1"/>
    <col min="5860" max="5864" width="10.28515625" style="3" hidden="1"/>
    <col min="5865" max="5865" width="10" style="3" hidden="1"/>
    <col min="5866" max="5866" width="10.42578125" style="3" hidden="1"/>
    <col min="5867" max="6114" width="10" style="3" hidden="1"/>
    <col min="6115" max="6115" width="38.5703125" style="3" hidden="1"/>
    <col min="6116" max="6120" width="10.28515625" style="3" hidden="1"/>
    <col min="6121" max="6121" width="10" style="3" hidden="1"/>
    <col min="6122" max="6122" width="10.42578125" style="3" hidden="1"/>
    <col min="6123" max="6370" width="10" style="3" hidden="1"/>
    <col min="6371" max="6371" width="38.5703125" style="3" hidden="1"/>
    <col min="6372" max="6376" width="10.28515625" style="3" hidden="1"/>
    <col min="6377" max="6377" width="10" style="3" hidden="1"/>
    <col min="6378" max="6378" width="10.42578125" style="3" hidden="1"/>
    <col min="6379" max="6626" width="10" style="3" hidden="1"/>
    <col min="6627" max="6627" width="38.5703125" style="3" hidden="1"/>
    <col min="6628" max="6632" width="10.28515625" style="3" hidden="1"/>
    <col min="6633" max="6633" width="10" style="3" hidden="1"/>
    <col min="6634" max="6634" width="10.42578125" style="3" hidden="1"/>
    <col min="6635" max="6882" width="10" style="3" hidden="1"/>
    <col min="6883" max="6883" width="38.5703125" style="3" hidden="1"/>
    <col min="6884" max="6888" width="10.28515625" style="3" hidden="1"/>
    <col min="6889" max="6889" width="10" style="3" hidden="1"/>
    <col min="6890" max="6890" width="10.42578125" style="3" hidden="1"/>
    <col min="6891" max="7138" width="10" style="3" hidden="1"/>
    <col min="7139" max="7139" width="38.5703125" style="3" hidden="1"/>
    <col min="7140" max="7144" width="10.28515625" style="3" hidden="1"/>
    <col min="7145" max="7145" width="10" style="3" hidden="1"/>
    <col min="7146" max="7146" width="10.42578125" style="3" hidden="1"/>
    <col min="7147" max="7394" width="10" style="3" hidden="1"/>
    <col min="7395" max="7395" width="38.5703125" style="3" hidden="1"/>
    <col min="7396" max="7400" width="10.28515625" style="3" hidden="1"/>
    <col min="7401" max="7401" width="10" style="3" hidden="1"/>
    <col min="7402" max="7402" width="10.42578125" style="3" hidden="1"/>
    <col min="7403" max="7650" width="10" style="3" hidden="1"/>
    <col min="7651" max="7651" width="38.5703125" style="3" hidden="1"/>
    <col min="7652" max="7656" width="10.28515625" style="3" hidden="1"/>
    <col min="7657" max="7657" width="10" style="3" hidden="1"/>
    <col min="7658" max="7658" width="10.42578125" style="3" hidden="1"/>
    <col min="7659" max="7906" width="10" style="3" hidden="1"/>
    <col min="7907" max="7907" width="38.5703125" style="3" hidden="1"/>
    <col min="7908" max="7912" width="10.28515625" style="3" hidden="1"/>
    <col min="7913" max="7913" width="10" style="3" hidden="1"/>
    <col min="7914" max="7914" width="10.42578125" style="3" hidden="1"/>
    <col min="7915" max="8162" width="10" style="3" hidden="1"/>
    <col min="8163" max="8163" width="38.5703125" style="3" hidden="1"/>
    <col min="8164" max="8168" width="10.28515625" style="3" hidden="1"/>
    <col min="8169" max="8169" width="10" style="3" hidden="1"/>
    <col min="8170" max="8170" width="10.42578125" style="3" hidden="1"/>
    <col min="8171" max="8418" width="10" style="3" hidden="1"/>
    <col min="8419" max="8419" width="38.5703125" style="3" hidden="1"/>
    <col min="8420" max="8424" width="10.28515625" style="3" hidden="1"/>
    <col min="8425" max="8425" width="10" style="3" hidden="1"/>
    <col min="8426" max="8426" width="10.42578125" style="3" hidden="1"/>
    <col min="8427" max="8674" width="10" style="3" hidden="1"/>
    <col min="8675" max="8675" width="38.5703125" style="3" hidden="1"/>
    <col min="8676" max="8680" width="10.28515625" style="3" hidden="1"/>
    <col min="8681" max="8681" width="10" style="3" hidden="1"/>
    <col min="8682" max="8682" width="10.42578125" style="3" hidden="1"/>
    <col min="8683" max="8930" width="10" style="3" hidden="1"/>
    <col min="8931" max="8931" width="38.5703125" style="3" hidden="1"/>
    <col min="8932" max="8936" width="10.28515625" style="3" hidden="1"/>
    <col min="8937" max="8937" width="10" style="3" hidden="1"/>
    <col min="8938" max="8938" width="10.42578125" style="3" hidden="1"/>
    <col min="8939" max="9186" width="10" style="3" hidden="1"/>
    <col min="9187" max="9187" width="38.5703125" style="3" hidden="1"/>
    <col min="9188" max="9192" width="10.28515625" style="3" hidden="1"/>
    <col min="9193" max="9193" width="10" style="3" hidden="1"/>
    <col min="9194" max="9194" width="10.42578125" style="3" hidden="1"/>
    <col min="9195" max="9442" width="10" style="3" hidden="1"/>
    <col min="9443" max="9443" width="38.5703125" style="3" hidden="1"/>
    <col min="9444" max="9448" width="10.28515625" style="3" hidden="1"/>
    <col min="9449" max="9449" width="10" style="3" hidden="1"/>
    <col min="9450" max="9450" width="10.42578125" style="3" hidden="1"/>
    <col min="9451" max="9698" width="10" style="3" hidden="1"/>
    <col min="9699" max="9699" width="38.5703125" style="3" hidden="1"/>
    <col min="9700" max="9704" width="10.28515625" style="3" hidden="1"/>
    <col min="9705" max="9705" width="10" style="3" hidden="1"/>
    <col min="9706" max="9706" width="10.42578125" style="3" hidden="1"/>
    <col min="9707" max="9954" width="10" style="3" hidden="1"/>
    <col min="9955" max="9955" width="38.5703125" style="3" hidden="1"/>
    <col min="9956" max="9960" width="10.28515625" style="3" hidden="1"/>
    <col min="9961" max="9961" width="10" style="3" hidden="1"/>
    <col min="9962" max="9962" width="10.42578125" style="3" hidden="1"/>
    <col min="9963" max="10210" width="10" style="3" hidden="1"/>
    <col min="10211" max="10211" width="38.5703125" style="3" hidden="1"/>
    <col min="10212" max="10216" width="10.28515625" style="3" hidden="1"/>
    <col min="10217" max="10217" width="10" style="3" hidden="1"/>
    <col min="10218" max="10218" width="10.42578125" style="3" hidden="1"/>
    <col min="10219" max="10466" width="10" style="3" hidden="1"/>
    <col min="10467" max="10467" width="38.5703125" style="3" hidden="1"/>
    <col min="10468" max="10472" width="10.28515625" style="3" hidden="1"/>
    <col min="10473" max="10473" width="10" style="3" hidden="1"/>
    <col min="10474" max="10474" width="10.42578125" style="3" hidden="1"/>
    <col min="10475" max="10722" width="10" style="3" hidden="1"/>
    <col min="10723" max="10723" width="38.5703125" style="3" hidden="1"/>
    <col min="10724" max="10728" width="10.28515625" style="3" hidden="1"/>
    <col min="10729" max="10729" width="10" style="3" hidden="1"/>
    <col min="10730" max="10730" width="10.42578125" style="3" hidden="1"/>
    <col min="10731" max="10978" width="10" style="3" hidden="1"/>
    <col min="10979" max="10979" width="38.5703125" style="3" hidden="1"/>
    <col min="10980" max="10984" width="10.28515625" style="3" hidden="1"/>
    <col min="10985" max="10985" width="10" style="3" hidden="1"/>
    <col min="10986" max="10986" width="10.42578125" style="3" hidden="1"/>
    <col min="10987" max="11234" width="10" style="3" hidden="1"/>
    <col min="11235" max="11235" width="38.5703125" style="3" hidden="1"/>
    <col min="11236" max="11240" width="10.28515625" style="3" hidden="1"/>
    <col min="11241" max="11241" width="10" style="3" hidden="1"/>
    <col min="11242" max="11242" width="10.42578125" style="3" hidden="1"/>
    <col min="11243" max="11490" width="10" style="3" hidden="1"/>
    <col min="11491" max="11491" width="38.5703125" style="3" hidden="1"/>
    <col min="11492" max="11496" width="10.28515625" style="3" hidden="1"/>
    <col min="11497" max="11497" width="10" style="3" hidden="1"/>
    <col min="11498" max="11498" width="10.42578125" style="3" hidden="1"/>
    <col min="11499" max="11746" width="10" style="3" hidden="1"/>
    <col min="11747" max="11747" width="38.5703125" style="3" hidden="1"/>
    <col min="11748" max="11752" width="10.28515625" style="3" hidden="1"/>
    <col min="11753" max="11753" width="10" style="3" hidden="1"/>
    <col min="11754" max="11754" width="10.42578125" style="3" hidden="1"/>
    <col min="11755" max="12002" width="10" style="3" hidden="1"/>
    <col min="12003" max="12003" width="38.5703125" style="3" hidden="1"/>
    <col min="12004" max="12008" width="10.28515625" style="3" hidden="1"/>
    <col min="12009" max="12009" width="10" style="3" hidden="1"/>
    <col min="12010" max="12010" width="10.42578125" style="3" hidden="1"/>
    <col min="12011" max="12258" width="10" style="3" hidden="1"/>
    <col min="12259" max="12259" width="38.5703125" style="3" hidden="1"/>
    <col min="12260" max="12264" width="10.28515625" style="3" hidden="1"/>
    <col min="12265" max="12265" width="10" style="3" hidden="1"/>
    <col min="12266" max="12266" width="10.42578125" style="3" hidden="1"/>
    <col min="12267" max="12514" width="10" style="3" hidden="1"/>
    <col min="12515" max="12515" width="38.5703125" style="3" hidden="1"/>
    <col min="12516" max="12520" width="10.28515625" style="3" hidden="1"/>
    <col min="12521" max="12521" width="10" style="3" hidden="1"/>
    <col min="12522" max="12522" width="10.42578125" style="3" hidden="1"/>
    <col min="12523" max="12770" width="10" style="3" hidden="1"/>
    <col min="12771" max="12771" width="38.5703125" style="3" hidden="1"/>
    <col min="12772" max="12776" width="10.28515625" style="3" hidden="1"/>
    <col min="12777" max="12777" width="10" style="3" hidden="1"/>
    <col min="12778" max="12778" width="10.42578125" style="3" hidden="1"/>
    <col min="12779" max="13026" width="10" style="3" hidden="1"/>
    <col min="13027" max="13027" width="38.5703125" style="3" hidden="1"/>
    <col min="13028" max="13032" width="10.28515625" style="3" hidden="1"/>
    <col min="13033" max="13033" width="10" style="3" hidden="1"/>
    <col min="13034" max="13034" width="10.42578125" style="3" hidden="1"/>
    <col min="13035" max="13282" width="10" style="3" hidden="1"/>
    <col min="13283" max="13283" width="38.5703125" style="3" hidden="1"/>
    <col min="13284" max="13288" width="10.28515625" style="3" hidden="1"/>
    <col min="13289" max="13289" width="10" style="3" hidden="1"/>
    <col min="13290" max="13290" width="10.42578125" style="3" hidden="1"/>
    <col min="13291" max="13538" width="10" style="3" hidden="1"/>
    <col min="13539" max="13539" width="38.5703125" style="3" hidden="1"/>
    <col min="13540" max="13544" width="10.28515625" style="3" hidden="1"/>
    <col min="13545" max="13545" width="10" style="3" hidden="1"/>
    <col min="13546" max="13546" width="10.42578125" style="3" hidden="1"/>
    <col min="13547" max="13794" width="10" style="3" hidden="1"/>
    <col min="13795" max="13795" width="38.5703125" style="3" hidden="1"/>
    <col min="13796" max="13800" width="10.28515625" style="3" hidden="1"/>
    <col min="13801" max="13801" width="10" style="3" hidden="1"/>
    <col min="13802" max="13802" width="10.42578125" style="3" hidden="1"/>
    <col min="13803" max="14050" width="10" style="3" hidden="1"/>
    <col min="14051" max="14051" width="38.5703125" style="3" hidden="1"/>
    <col min="14052" max="14056" width="10.28515625" style="3" hidden="1"/>
    <col min="14057" max="14057" width="10" style="3" hidden="1"/>
    <col min="14058" max="14058" width="10.42578125" style="3" hidden="1"/>
    <col min="14059" max="14306" width="10" style="3" hidden="1"/>
    <col min="14307" max="14307" width="38.5703125" style="3" hidden="1"/>
    <col min="14308" max="14312" width="10.28515625" style="3" hidden="1"/>
    <col min="14313" max="14313" width="10" style="3" hidden="1"/>
    <col min="14314" max="14314" width="10.42578125" style="3" hidden="1"/>
    <col min="14315" max="14562" width="10" style="3" hidden="1"/>
    <col min="14563" max="14563" width="38.5703125" style="3" hidden="1"/>
    <col min="14564" max="14568" width="10.28515625" style="3" hidden="1"/>
    <col min="14569" max="14569" width="10" style="3" hidden="1"/>
    <col min="14570" max="14570" width="10.42578125" style="3" hidden="1"/>
    <col min="14571" max="14818" width="10" style="3" hidden="1"/>
    <col min="14819" max="14819" width="38.5703125" style="3" hidden="1"/>
    <col min="14820" max="14824" width="10.28515625" style="3" hidden="1"/>
    <col min="14825" max="14825" width="10" style="3" hidden="1"/>
    <col min="14826" max="14826" width="10.42578125" style="3" hidden="1"/>
    <col min="14827" max="15074" width="10" style="3" hidden="1"/>
    <col min="15075" max="15075" width="38.5703125" style="3" hidden="1"/>
    <col min="15076" max="15080" width="10.28515625" style="3" hidden="1"/>
    <col min="15081" max="15081" width="10" style="3" hidden="1"/>
    <col min="15082" max="15082" width="10.42578125" style="3" hidden="1"/>
    <col min="15083" max="15330" width="10" style="3" hidden="1"/>
    <col min="15331" max="15331" width="38.5703125" style="3" hidden="1"/>
    <col min="15332" max="15336" width="10.28515625" style="3" hidden="1"/>
    <col min="15337" max="15337" width="10" style="3" hidden="1"/>
    <col min="15338" max="15338" width="10.42578125" style="3" hidden="1"/>
    <col min="15339" max="15586" width="10" style="3" hidden="1"/>
    <col min="15587" max="15587" width="38.5703125" style="3" hidden="1"/>
    <col min="15588" max="15592" width="10.28515625" style="3" hidden="1"/>
    <col min="15593" max="15593" width="10" style="3" hidden="1"/>
    <col min="15594" max="15594" width="10.42578125" style="3" hidden="1"/>
    <col min="15595" max="15842" width="10" style="3" hidden="1"/>
    <col min="15843" max="15843" width="38.5703125" style="3" hidden="1"/>
    <col min="15844" max="15848" width="10.28515625" style="3" hidden="1"/>
    <col min="15849" max="15849" width="10" style="3" hidden="1"/>
    <col min="15850" max="15850" width="10.42578125" style="3" hidden="1"/>
    <col min="15851" max="16098" width="10" style="3" hidden="1"/>
    <col min="16099" max="16099" width="38.5703125" style="3" hidden="1"/>
    <col min="16100" max="16104" width="10.28515625" style="3" hidden="1"/>
    <col min="16105" max="16105" width="10" style="3" hidden="1"/>
    <col min="16106" max="16106" width="10.42578125" style="3" hidden="1"/>
    <col min="16107" max="16384" width="10" style="3" hidden="1"/>
  </cols>
  <sheetData>
    <row r="1" spans="1:26" s="47" customFormat="1" ht="23.25">
      <c r="A1" s="1" t="s">
        <v>54</v>
      </c>
      <c r="B1" s="119" t="str">
        <f ca="1">RIGHT(CELL("dateiname",A1),LEN(CELL("dateiname",A1))-FIND("]",CELL("dateiname",A1)))</f>
        <v>Burgenland</v>
      </c>
    </row>
    <row r="2" spans="1:26" s="47" customFormat="1"/>
    <row r="3" spans="1:26" s="47" customFormat="1"/>
    <row r="4" spans="1:26" s="48" customFormat="1" ht="15.75" customHeight="1">
      <c r="A4" s="155" t="s">
        <v>68</v>
      </c>
      <c r="B4" s="156"/>
      <c r="C4" s="156"/>
      <c r="D4" s="156"/>
      <c r="E4" s="156"/>
      <c r="F4" s="156"/>
      <c r="G4" s="156"/>
      <c r="H4" s="156"/>
      <c r="I4" s="156"/>
      <c r="J4" s="156"/>
      <c r="K4" s="156"/>
      <c r="L4" s="156"/>
      <c r="M4" s="156"/>
      <c r="N4" s="156"/>
      <c r="O4" s="156"/>
      <c r="P4" s="156"/>
      <c r="Q4" s="156"/>
      <c r="T4" s="2"/>
    </row>
    <row r="5" spans="1:26" s="48" customFormat="1" ht="28.5" customHeight="1">
      <c r="A5" s="156"/>
      <c r="B5" s="156"/>
      <c r="C5" s="156"/>
      <c r="D5" s="156"/>
      <c r="E5" s="156"/>
      <c r="F5" s="156"/>
      <c r="G5" s="156"/>
      <c r="H5" s="156"/>
      <c r="I5" s="156"/>
      <c r="J5" s="156"/>
      <c r="K5" s="156"/>
      <c r="L5" s="156"/>
      <c r="M5" s="156"/>
      <c r="N5" s="156"/>
      <c r="O5" s="156"/>
      <c r="P5" s="156"/>
      <c r="Q5" s="156"/>
      <c r="T5" s="2"/>
    </row>
    <row r="6" spans="1:26" ht="15" customHeight="1">
      <c r="A6" s="156"/>
      <c r="B6" s="156"/>
      <c r="C6" s="156"/>
      <c r="D6" s="156"/>
      <c r="E6" s="156"/>
      <c r="F6" s="156"/>
      <c r="G6" s="156"/>
      <c r="H6" s="156"/>
      <c r="I6" s="156"/>
      <c r="J6" s="156"/>
      <c r="K6" s="156"/>
      <c r="L6" s="156"/>
      <c r="M6" s="156"/>
      <c r="N6" s="156"/>
      <c r="O6" s="156"/>
      <c r="P6" s="156"/>
      <c r="Q6" s="156"/>
    </row>
    <row r="7" spans="1:26">
      <c r="A7" s="156"/>
      <c r="B7" s="156"/>
      <c r="C7" s="156"/>
      <c r="D7" s="156"/>
      <c r="E7" s="156"/>
      <c r="F7" s="156"/>
      <c r="G7" s="156"/>
      <c r="H7" s="156"/>
      <c r="I7" s="156"/>
      <c r="J7" s="156"/>
      <c r="K7" s="156"/>
      <c r="L7" s="156"/>
      <c r="M7" s="156"/>
      <c r="N7" s="156"/>
      <c r="O7" s="156"/>
      <c r="P7" s="156"/>
      <c r="Q7" s="156"/>
    </row>
    <row r="8" spans="1:26" ht="54.75" customHeight="1">
      <c r="A8" s="156"/>
      <c r="B8" s="156"/>
      <c r="C8" s="156"/>
      <c r="D8" s="156"/>
      <c r="E8" s="156"/>
      <c r="F8" s="156"/>
      <c r="G8" s="156"/>
      <c r="H8" s="156"/>
      <c r="I8" s="156"/>
      <c r="J8" s="156"/>
      <c r="K8" s="156"/>
      <c r="L8" s="156"/>
      <c r="M8" s="156"/>
      <c r="N8" s="156"/>
      <c r="O8" s="156"/>
      <c r="P8" s="156"/>
      <c r="Q8" s="156"/>
    </row>
    <row r="9" spans="1:26" s="51" customFormat="1" ht="15.75" thickBot="1">
      <c r="A9" s="49"/>
      <c r="B9" s="49"/>
      <c r="C9" s="49"/>
      <c r="D9" s="49"/>
      <c r="E9" s="50"/>
      <c r="F9" s="50"/>
      <c r="G9" s="50"/>
      <c r="H9" s="50"/>
      <c r="I9" s="50"/>
      <c r="J9" s="50"/>
      <c r="K9" s="50"/>
      <c r="L9" s="50"/>
      <c r="M9" s="50"/>
      <c r="N9" s="50"/>
      <c r="O9" s="50"/>
      <c r="P9" s="50"/>
      <c r="Q9" s="50"/>
    </row>
    <row r="10" spans="1:26" s="51" customFormat="1" ht="15.75" thickTop="1">
      <c r="A10" s="34" t="s">
        <v>94</v>
      </c>
      <c r="B10" s="157">
        <f>'Finanzierungslücken Übersicht'!B5:D5</f>
        <v>0</v>
      </c>
      <c r="C10" s="157"/>
      <c r="D10" s="157"/>
      <c r="G10" s="50"/>
      <c r="H10" s="50"/>
      <c r="I10" s="50"/>
      <c r="J10" s="50"/>
      <c r="K10" s="50"/>
      <c r="L10" s="50"/>
      <c r="M10" s="50"/>
      <c r="N10" s="50"/>
      <c r="O10" s="50"/>
      <c r="P10" s="50"/>
      <c r="Q10" s="50"/>
    </row>
    <row r="11" spans="1:26" s="51" customFormat="1">
      <c r="A11" s="35" t="s">
        <v>37</v>
      </c>
      <c r="B11" s="158">
        <f>'Finanzierungslücken Übersicht'!B6:D6</f>
        <v>0</v>
      </c>
      <c r="C11" s="158"/>
      <c r="D11" s="158"/>
      <c r="F11" s="50"/>
      <c r="G11" s="50"/>
      <c r="H11" s="50"/>
      <c r="I11" s="50"/>
      <c r="J11" s="50"/>
      <c r="K11" s="50"/>
      <c r="L11" s="50"/>
      <c r="M11" s="50"/>
      <c r="N11" s="50"/>
      <c r="O11" s="50"/>
      <c r="P11" s="50"/>
      <c r="Q11" s="50"/>
    </row>
    <row r="12" spans="1:26" s="51" customFormat="1" ht="15.75" customHeight="1">
      <c r="A12" s="36" t="s">
        <v>38</v>
      </c>
      <c r="B12" s="158">
        <f>'Finanzierungslücken Übersicht'!B7:D7</f>
        <v>0</v>
      </c>
      <c r="C12" s="158"/>
      <c r="D12" s="158"/>
      <c r="F12" s="50"/>
      <c r="G12" s="50"/>
      <c r="H12" s="50"/>
      <c r="I12" s="50"/>
      <c r="J12" s="50"/>
      <c r="K12" s="50"/>
      <c r="L12" s="50"/>
      <c r="M12" s="50"/>
      <c r="N12" s="50"/>
      <c r="O12" s="50"/>
      <c r="P12" s="50"/>
      <c r="Q12" s="50"/>
    </row>
    <row r="13" spans="1:26" s="51" customFormat="1" ht="15.75" thickBot="1">
      <c r="A13" s="52" t="s">
        <v>93</v>
      </c>
      <c r="B13" s="159">
        <f>'Finanzierungslücken Übersicht'!B8:D8</f>
        <v>60</v>
      </c>
      <c r="C13" s="159"/>
      <c r="D13" s="159"/>
      <c r="E13" s="50"/>
      <c r="F13" s="50"/>
      <c r="G13" s="53"/>
      <c r="H13" s="50"/>
      <c r="I13" s="50"/>
      <c r="J13" s="50"/>
      <c r="K13" s="50"/>
      <c r="L13" s="50"/>
      <c r="M13" s="50"/>
      <c r="N13" s="50"/>
      <c r="O13" s="50"/>
      <c r="P13" s="50"/>
      <c r="Q13" s="50"/>
    </row>
    <row r="14" spans="1:26" s="51" customFormat="1" ht="15.75" thickTop="1">
      <c r="A14" s="50"/>
      <c r="B14" s="50"/>
      <c r="C14" s="50"/>
      <c r="D14" s="50"/>
      <c r="E14" s="50"/>
      <c r="F14" s="50"/>
      <c r="G14" s="50"/>
      <c r="H14" s="50"/>
      <c r="I14" s="50"/>
      <c r="J14" s="50"/>
      <c r="K14" s="50"/>
      <c r="L14" s="50"/>
      <c r="M14" s="50"/>
      <c r="N14" s="50"/>
      <c r="O14" s="50"/>
      <c r="P14" s="50"/>
      <c r="Q14" s="50"/>
    </row>
    <row r="15" spans="1:26" ht="16.149999999999999" customHeight="1" thickBot="1"/>
    <row r="16" spans="1:26" ht="15.75" thickBot="1">
      <c r="A16" s="160" t="s">
        <v>9</v>
      </c>
      <c r="B16" s="161"/>
      <c r="C16" s="161"/>
      <c r="D16" s="161"/>
      <c r="E16" s="161"/>
      <c r="F16" s="161"/>
      <c r="G16" s="161"/>
      <c r="H16" s="161"/>
      <c r="I16" s="161"/>
      <c r="J16" s="161"/>
      <c r="K16" s="161"/>
      <c r="L16" s="161"/>
      <c r="M16" s="161"/>
      <c r="N16" s="161"/>
      <c r="O16" s="161"/>
      <c r="P16" s="161"/>
      <c r="Q16" s="161"/>
      <c r="R16" s="161"/>
      <c r="S16" s="161"/>
      <c r="T16" s="161"/>
      <c r="U16" s="161"/>
      <c r="V16" s="161"/>
      <c r="W16" s="161"/>
      <c r="X16" s="161"/>
      <c r="Y16" s="161"/>
      <c r="Z16" s="162"/>
    </row>
    <row r="17" spans="1:30" s="4" customFormat="1" ht="17.25" customHeight="1">
      <c r="A17" s="114" t="s">
        <v>12</v>
      </c>
      <c r="B17" s="115">
        <v>1</v>
      </c>
      <c r="C17" s="72">
        <v>2</v>
      </c>
      <c r="D17" s="72">
        <v>3</v>
      </c>
      <c r="E17" s="72">
        <v>4</v>
      </c>
      <c r="F17" s="72">
        <v>5</v>
      </c>
      <c r="G17" s="72">
        <v>6</v>
      </c>
      <c r="H17" s="72">
        <v>7</v>
      </c>
      <c r="I17" s="72">
        <v>8</v>
      </c>
      <c r="J17" s="72">
        <v>9</v>
      </c>
      <c r="K17" s="72">
        <v>10</v>
      </c>
      <c r="L17" s="72">
        <v>11</v>
      </c>
      <c r="M17" s="72">
        <v>12</v>
      </c>
      <c r="N17" s="72">
        <v>13</v>
      </c>
      <c r="O17" s="72">
        <v>14</v>
      </c>
      <c r="P17" s="72">
        <v>15</v>
      </c>
      <c r="Q17" s="72">
        <v>16</v>
      </c>
      <c r="R17" s="72">
        <v>17</v>
      </c>
      <c r="S17" s="72">
        <v>18</v>
      </c>
      <c r="T17" s="72">
        <v>19</v>
      </c>
      <c r="U17" s="72">
        <v>20</v>
      </c>
      <c r="V17" s="72">
        <v>21</v>
      </c>
      <c r="W17" s="72">
        <v>22</v>
      </c>
      <c r="X17" s="72">
        <v>23</v>
      </c>
      <c r="Y17" s="72">
        <v>24</v>
      </c>
      <c r="Z17" s="73">
        <v>25</v>
      </c>
    </row>
    <row r="18" spans="1:30" s="56" customFormat="1">
      <c r="A18" s="116" t="s">
        <v>20</v>
      </c>
      <c r="B18" s="14">
        <f>B45</f>
        <v>0</v>
      </c>
      <c r="C18" s="14">
        <f>C45</f>
        <v>0</v>
      </c>
      <c r="D18" s="14">
        <f>D45</f>
        <v>0</v>
      </c>
      <c r="E18" s="14">
        <f>E45</f>
        <v>0</v>
      </c>
      <c r="F18" s="14">
        <f>F45</f>
        <v>0</v>
      </c>
      <c r="G18" s="16"/>
      <c r="H18" s="16"/>
      <c r="I18" s="16"/>
      <c r="J18" s="16"/>
      <c r="K18" s="16"/>
      <c r="L18" s="16"/>
      <c r="M18" s="16"/>
      <c r="N18" s="16"/>
      <c r="O18" s="16"/>
      <c r="P18" s="16"/>
      <c r="Q18" s="16"/>
      <c r="R18" s="16"/>
      <c r="S18" s="16"/>
      <c r="T18" s="16"/>
      <c r="U18" s="16"/>
      <c r="V18" s="16"/>
      <c r="W18" s="16"/>
      <c r="X18" s="16"/>
      <c r="Y18" s="16"/>
      <c r="Z18" s="17"/>
    </row>
    <row r="19" spans="1:30" s="8" customFormat="1">
      <c r="A19" s="116" t="s">
        <v>21</v>
      </c>
      <c r="B19" s="14">
        <f t="shared" ref="B19:H19" si="0">B95</f>
        <v>0</v>
      </c>
      <c r="C19" s="14">
        <f t="shared" si="0"/>
        <v>0</v>
      </c>
      <c r="D19" s="14">
        <f t="shared" si="0"/>
        <v>0</v>
      </c>
      <c r="E19" s="14">
        <f t="shared" si="0"/>
        <v>0</v>
      </c>
      <c r="F19" s="14">
        <f t="shared" si="0"/>
        <v>0</v>
      </c>
      <c r="G19" s="18">
        <f t="shared" si="0"/>
        <v>0</v>
      </c>
      <c r="H19" s="18">
        <f t="shared" si="0"/>
        <v>0</v>
      </c>
      <c r="I19" s="18">
        <f t="shared" ref="I19:V19" si="1">I95</f>
        <v>0</v>
      </c>
      <c r="J19" s="18">
        <f t="shared" si="1"/>
        <v>0</v>
      </c>
      <c r="K19" s="18">
        <f t="shared" si="1"/>
        <v>0</v>
      </c>
      <c r="L19" s="18">
        <f t="shared" si="1"/>
        <v>0</v>
      </c>
      <c r="M19" s="18">
        <f t="shared" si="1"/>
        <v>0</v>
      </c>
      <c r="N19" s="18">
        <f t="shared" si="1"/>
        <v>0</v>
      </c>
      <c r="O19" s="18">
        <f t="shared" si="1"/>
        <v>0</v>
      </c>
      <c r="P19" s="18">
        <f t="shared" si="1"/>
        <v>0</v>
      </c>
      <c r="Q19" s="18">
        <f t="shared" si="1"/>
        <v>0</v>
      </c>
      <c r="R19" s="18">
        <f t="shared" si="1"/>
        <v>0</v>
      </c>
      <c r="S19" s="18">
        <f t="shared" si="1"/>
        <v>0</v>
      </c>
      <c r="T19" s="18">
        <f t="shared" si="1"/>
        <v>0</v>
      </c>
      <c r="U19" s="18">
        <f t="shared" si="1"/>
        <v>0</v>
      </c>
      <c r="V19" s="18">
        <f t="shared" si="1"/>
        <v>0</v>
      </c>
      <c r="W19" s="18">
        <f>W95</f>
        <v>0</v>
      </c>
      <c r="X19" s="18">
        <f>X95</f>
        <v>0</v>
      </c>
      <c r="Y19" s="18">
        <f>Y95</f>
        <v>0</v>
      </c>
      <c r="Z19" s="19">
        <f>Z95</f>
        <v>0</v>
      </c>
    </row>
    <row r="20" spans="1:30" s="8" customFormat="1" ht="17.25" customHeight="1">
      <c r="A20" s="116" t="s">
        <v>22</v>
      </c>
      <c r="B20" s="14">
        <f>B77</f>
        <v>0</v>
      </c>
      <c r="C20" s="14">
        <f t="shared" ref="C20:F20" si="2">C77</f>
        <v>0</v>
      </c>
      <c r="D20" s="14">
        <f t="shared" si="2"/>
        <v>0</v>
      </c>
      <c r="E20" s="14">
        <f t="shared" si="2"/>
        <v>0</v>
      </c>
      <c r="F20" s="14">
        <f t="shared" si="2"/>
        <v>0</v>
      </c>
      <c r="G20" s="18">
        <f>G77</f>
        <v>0</v>
      </c>
      <c r="H20" s="18">
        <f>H77</f>
        <v>0</v>
      </c>
      <c r="I20" s="18">
        <f t="shared" ref="I20:V20" si="3">I77</f>
        <v>0</v>
      </c>
      <c r="J20" s="18">
        <f t="shared" si="3"/>
        <v>0</v>
      </c>
      <c r="K20" s="18">
        <f t="shared" si="3"/>
        <v>0</v>
      </c>
      <c r="L20" s="18">
        <f t="shared" si="3"/>
        <v>0</v>
      </c>
      <c r="M20" s="18">
        <f t="shared" si="3"/>
        <v>0</v>
      </c>
      <c r="N20" s="18">
        <f t="shared" si="3"/>
        <v>0</v>
      </c>
      <c r="O20" s="18">
        <f t="shared" si="3"/>
        <v>0</v>
      </c>
      <c r="P20" s="18">
        <f t="shared" si="3"/>
        <v>0</v>
      </c>
      <c r="Q20" s="18">
        <f t="shared" si="3"/>
        <v>0</v>
      </c>
      <c r="R20" s="18">
        <f t="shared" si="3"/>
        <v>0</v>
      </c>
      <c r="S20" s="18">
        <f t="shared" si="3"/>
        <v>0</v>
      </c>
      <c r="T20" s="18">
        <f t="shared" si="3"/>
        <v>0</v>
      </c>
      <c r="U20" s="18">
        <f t="shared" si="3"/>
        <v>0</v>
      </c>
      <c r="V20" s="18">
        <f t="shared" si="3"/>
        <v>0</v>
      </c>
      <c r="W20" s="18">
        <f>W77</f>
        <v>0</v>
      </c>
      <c r="X20" s="18">
        <f>X77</f>
        <v>0</v>
      </c>
      <c r="Y20" s="18">
        <f>Y77</f>
        <v>0</v>
      </c>
      <c r="Z20" s="19">
        <f>Z77</f>
        <v>0</v>
      </c>
      <c r="AA20" s="5"/>
      <c r="AB20" s="6"/>
      <c r="AC20" s="6"/>
      <c r="AD20" s="6"/>
    </row>
    <row r="21" spans="1:30" s="8" customFormat="1">
      <c r="A21" s="116" t="s">
        <v>6</v>
      </c>
      <c r="B21" s="14">
        <f>B19-B20</f>
        <v>0</v>
      </c>
      <c r="C21" s="14">
        <f t="shared" ref="C21:Z21" si="4">C19-C20</f>
        <v>0</v>
      </c>
      <c r="D21" s="14">
        <f t="shared" si="4"/>
        <v>0</v>
      </c>
      <c r="E21" s="14">
        <f t="shared" si="4"/>
        <v>0</v>
      </c>
      <c r="F21" s="14">
        <f t="shared" si="4"/>
        <v>0</v>
      </c>
      <c r="G21" s="18">
        <f t="shared" si="4"/>
        <v>0</v>
      </c>
      <c r="H21" s="18">
        <f t="shared" si="4"/>
        <v>0</v>
      </c>
      <c r="I21" s="18">
        <f t="shared" si="4"/>
        <v>0</v>
      </c>
      <c r="J21" s="18">
        <f t="shared" si="4"/>
        <v>0</v>
      </c>
      <c r="K21" s="18">
        <f t="shared" si="4"/>
        <v>0</v>
      </c>
      <c r="L21" s="18">
        <f t="shared" si="4"/>
        <v>0</v>
      </c>
      <c r="M21" s="18">
        <f t="shared" si="4"/>
        <v>0</v>
      </c>
      <c r="N21" s="18">
        <f t="shared" si="4"/>
        <v>0</v>
      </c>
      <c r="O21" s="18">
        <f t="shared" si="4"/>
        <v>0</v>
      </c>
      <c r="P21" s="18">
        <f t="shared" si="4"/>
        <v>0</v>
      </c>
      <c r="Q21" s="18">
        <f t="shared" si="4"/>
        <v>0</v>
      </c>
      <c r="R21" s="18">
        <f t="shared" si="4"/>
        <v>0</v>
      </c>
      <c r="S21" s="18">
        <f t="shared" si="4"/>
        <v>0</v>
      </c>
      <c r="T21" s="18">
        <f t="shared" si="4"/>
        <v>0</v>
      </c>
      <c r="U21" s="18">
        <f t="shared" si="4"/>
        <v>0</v>
      </c>
      <c r="V21" s="18">
        <f t="shared" si="4"/>
        <v>0</v>
      </c>
      <c r="W21" s="18">
        <f t="shared" si="4"/>
        <v>0</v>
      </c>
      <c r="X21" s="18">
        <f t="shared" si="4"/>
        <v>0</v>
      </c>
      <c r="Y21" s="18">
        <f t="shared" si="4"/>
        <v>0</v>
      </c>
      <c r="Z21" s="19">
        <f t="shared" si="4"/>
        <v>0</v>
      </c>
      <c r="AA21" s="3"/>
      <c r="AB21" s="3"/>
      <c r="AC21" s="3"/>
      <c r="AD21" s="3"/>
    </row>
    <row r="22" spans="1:30" s="57" customFormat="1" ht="18" customHeight="1" thickBot="1">
      <c r="A22" s="117" t="s">
        <v>5</v>
      </c>
      <c r="B22" s="96">
        <f>1/((1+$D$31)^(B17-1))</f>
        <v>1</v>
      </c>
      <c r="C22" s="96">
        <f t="shared" ref="C22:Z22" si="5">1/((1+$D$31)^(C17-1))</f>
        <v>0.96153846153846145</v>
      </c>
      <c r="D22" s="96">
        <f t="shared" si="5"/>
        <v>0.92455621301775137</v>
      </c>
      <c r="E22" s="96">
        <f t="shared" si="5"/>
        <v>0.88899635867091487</v>
      </c>
      <c r="F22" s="96">
        <f t="shared" si="5"/>
        <v>0.85480419102972571</v>
      </c>
      <c r="G22" s="96">
        <f t="shared" si="5"/>
        <v>0.82192710675935154</v>
      </c>
      <c r="H22" s="96">
        <f t="shared" si="5"/>
        <v>0.79031452573014571</v>
      </c>
      <c r="I22" s="96">
        <f t="shared" si="5"/>
        <v>0.75991781320206331</v>
      </c>
      <c r="J22" s="96">
        <f t="shared" si="5"/>
        <v>0.73069020500198378</v>
      </c>
      <c r="K22" s="96">
        <f t="shared" si="5"/>
        <v>0.70258673557883045</v>
      </c>
      <c r="L22" s="96">
        <f t="shared" si="5"/>
        <v>0.67556416882579851</v>
      </c>
      <c r="M22" s="96">
        <f t="shared" si="5"/>
        <v>0.6495809315632679</v>
      </c>
      <c r="N22" s="96">
        <f t="shared" si="5"/>
        <v>0.62459704958006512</v>
      </c>
      <c r="O22" s="96">
        <f t="shared" si="5"/>
        <v>0.600574086134678</v>
      </c>
      <c r="P22" s="96">
        <f t="shared" si="5"/>
        <v>0.57747508282180582</v>
      </c>
      <c r="Q22" s="96">
        <f t="shared" si="5"/>
        <v>0.55526450271327477</v>
      </c>
      <c r="R22" s="96">
        <f t="shared" si="5"/>
        <v>0.53390817568584104</v>
      </c>
      <c r="S22" s="96">
        <f t="shared" si="5"/>
        <v>0.51337324585177024</v>
      </c>
      <c r="T22" s="96">
        <f t="shared" si="5"/>
        <v>0.49362812101131748</v>
      </c>
      <c r="U22" s="96">
        <f t="shared" si="5"/>
        <v>0.47464242404934376</v>
      </c>
      <c r="V22" s="96">
        <f t="shared" si="5"/>
        <v>0.45638694620129205</v>
      </c>
      <c r="W22" s="96">
        <f t="shared" si="5"/>
        <v>0.43883360211662686</v>
      </c>
      <c r="X22" s="96">
        <f t="shared" si="5"/>
        <v>0.42195538665060278</v>
      </c>
      <c r="Y22" s="96">
        <f t="shared" si="5"/>
        <v>0.40572633331788732</v>
      </c>
      <c r="Z22" s="101">
        <f t="shared" si="5"/>
        <v>0.39012147434412242</v>
      </c>
    </row>
    <row r="23" spans="1:30" s="8" customFormat="1" ht="14.25" customHeight="1" thickBot="1">
      <c r="A23" s="21" t="s">
        <v>4</v>
      </c>
      <c r="B23" s="22">
        <f t="shared" ref="B23:V23" si="6">+B21*B22</f>
        <v>0</v>
      </c>
      <c r="C23" s="22">
        <f t="shared" si="6"/>
        <v>0</v>
      </c>
      <c r="D23" s="22">
        <f t="shared" si="6"/>
        <v>0</v>
      </c>
      <c r="E23" s="22">
        <f t="shared" si="6"/>
        <v>0</v>
      </c>
      <c r="F23" s="22">
        <f t="shared" si="6"/>
        <v>0</v>
      </c>
      <c r="G23" s="22">
        <f t="shared" si="6"/>
        <v>0</v>
      </c>
      <c r="H23" s="22">
        <f t="shared" si="6"/>
        <v>0</v>
      </c>
      <c r="I23" s="22">
        <f t="shared" si="6"/>
        <v>0</v>
      </c>
      <c r="J23" s="22">
        <f t="shared" si="6"/>
        <v>0</v>
      </c>
      <c r="K23" s="22">
        <f t="shared" si="6"/>
        <v>0</v>
      </c>
      <c r="L23" s="22">
        <f t="shared" si="6"/>
        <v>0</v>
      </c>
      <c r="M23" s="22">
        <f t="shared" si="6"/>
        <v>0</v>
      </c>
      <c r="N23" s="22">
        <f t="shared" si="6"/>
        <v>0</v>
      </c>
      <c r="O23" s="22">
        <f t="shared" si="6"/>
        <v>0</v>
      </c>
      <c r="P23" s="22">
        <f t="shared" si="6"/>
        <v>0</v>
      </c>
      <c r="Q23" s="22">
        <f t="shared" si="6"/>
        <v>0</v>
      </c>
      <c r="R23" s="22">
        <f t="shared" si="6"/>
        <v>0</v>
      </c>
      <c r="S23" s="22">
        <f t="shared" si="6"/>
        <v>0</v>
      </c>
      <c r="T23" s="22">
        <f t="shared" si="6"/>
        <v>0</v>
      </c>
      <c r="U23" s="22">
        <f t="shared" si="6"/>
        <v>0</v>
      </c>
      <c r="V23" s="22">
        <f t="shared" si="6"/>
        <v>0</v>
      </c>
      <c r="W23" s="22">
        <f>IF(B13&lt;13,0,+W21*W22)</f>
        <v>0</v>
      </c>
      <c r="X23" s="22">
        <f>IF(B13&lt;25,0,+X21*X22)</f>
        <v>0</v>
      </c>
      <c r="Y23" s="22">
        <f>IF(B13&lt;37,0,+Y21*Y22)</f>
        <v>0</v>
      </c>
      <c r="Z23" s="22">
        <f>IF(B13&lt;49,0,+Z21*Z22)</f>
        <v>0</v>
      </c>
    </row>
    <row r="24" spans="1:30" s="56" customFormat="1" ht="14.25" customHeight="1" thickTop="1">
      <c r="A24" s="7"/>
      <c r="B24" s="7"/>
      <c r="C24" s="7"/>
      <c r="D24" s="7"/>
      <c r="E24" s="7"/>
      <c r="F24" s="7"/>
      <c r="G24" s="7"/>
      <c r="H24" s="7"/>
      <c r="I24" s="7"/>
      <c r="J24" s="7"/>
      <c r="K24" s="7"/>
      <c r="L24" s="7"/>
      <c r="M24" s="7"/>
      <c r="N24" s="7"/>
      <c r="O24" s="7"/>
      <c r="P24" s="7"/>
      <c r="Q24" s="7"/>
      <c r="R24" s="7"/>
      <c r="S24" s="7"/>
      <c r="T24" s="7"/>
      <c r="U24" s="7"/>
      <c r="V24" s="7"/>
      <c r="W24" s="7"/>
      <c r="X24" s="7"/>
      <c r="Y24" s="7"/>
      <c r="Z24" s="7"/>
    </row>
    <row r="25" spans="1:30" s="56" customFormat="1" ht="14.25" customHeight="1">
      <c r="A25" s="163" t="s">
        <v>43</v>
      </c>
      <c r="B25" s="164"/>
      <c r="C25" s="164"/>
      <c r="D25" s="164"/>
      <c r="E25" s="7"/>
      <c r="F25" s="7"/>
      <c r="G25" s="7"/>
      <c r="H25" s="7"/>
      <c r="I25" s="7"/>
      <c r="J25" s="7"/>
      <c r="K25" s="7"/>
      <c r="L25" s="7"/>
      <c r="M25" s="7"/>
      <c r="N25" s="7"/>
      <c r="O25" s="7"/>
      <c r="P25" s="7"/>
      <c r="Q25" s="7"/>
      <c r="R25" s="7"/>
      <c r="S25" s="7"/>
      <c r="T25" s="7"/>
      <c r="U25" s="7"/>
      <c r="V25" s="7"/>
      <c r="W25" s="7"/>
      <c r="X25" s="7"/>
      <c r="Y25" s="7"/>
      <c r="Z25" s="7"/>
    </row>
    <row r="26" spans="1:30" s="8" customFormat="1" ht="16.899999999999999" customHeight="1">
      <c r="A26" s="165"/>
      <c r="B26" s="164"/>
      <c r="C26" s="164"/>
      <c r="D26" s="164"/>
    </row>
    <row r="27" spans="1:30">
      <c r="A27" s="165"/>
      <c r="B27" s="164"/>
      <c r="C27" s="164"/>
      <c r="D27" s="164"/>
      <c r="F27" s="58"/>
    </row>
    <row r="28" spans="1:30">
      <c r="A28" s="9"/>
      <c r="B28" s="10"/>
      <c r="C28" s="10"/>
      <c r="D28" s="10"/>
      <c r="F28" s="58"/>
    </row>
    <row r="29" spans="1:30" ht="15.75" thickBot="1">
      <c r="A29" s="9"/>
      <c r="B29" s="10"/>
      <c r="C29" s="10"/>
      <c r="D29" s="10"/>
      <c r="E29" s="74"/>
      <c r="F29" s="75"/>
      <c r="G29" s="74"/>
      <c r="H29" s="74"/>
      <c r="I29" s="74"/>
      <c r="J29" s="74"/>
      <c r="K29" s="74"/>
      <c r="L29" s="74"/>
      <c r="M29" s="74"/>
      <c r="N29" s="74"/>
      <c r="O29" s="74"/>
      <c r="P29" s="74"/>
      <c r="Q29" s="74"/>
      <c r="R29" s="74"/>
    </row>
    <row r="30" spans="1:30">
      <c r="A30" s="23" t="s">
        <v>7</v>
      </c>
      <c r="B30" s="24">
        <f>B18*B22+C18*C22+D18*D22+E18*E22+F18*F22</f>
        <v>0</v>
      </c>
      <c r="C30" s="25"/>
      <c r="D30" s="26"/>
      <c r="E30" s="74"/>
      <c r="F30" s="74"/>
      <c r="G30" s="74"/>
      <c r="H30" s="74"/>
      <c r="I30" s="74"/>
      <c r="J30" s="74"/>
      <c r="K30" s="74"/>
      <c r="L30" s="74"/>
      <c r="M30" s="74"/>
      <c r="N30" s="74"/>
      <c r="O30" s="74"/>
      <c r="P30" s="74"/>
      <c r="Q30" s="74"/>
      <c r="R30" s="74"/>
    </row>
    <row r="31" spans="1:30">
      <c r="A31" s="27" t="s">
        <v>3</v>
      </c>
      <c r="B31" s="28">
        <f>SUM(B23:Z23)</f>
        <v>0</v>
      </c>
      <c r="C31" s="29" t="s">
        <v>2</v>
      </c>
      <c r="D31" s="45">
        <v>0.04</v>
      </c>
      <c r="E31" s="74"/>
      <c r="F31" s="74"/>
      <c r="G31" s="74"/>
      <c r="H31" s="76"/>
      <c r="I31" s="74"/>
      <c r="J31" s="74"/>
      <c r="K31" s="74"/>
      <c r="L31" s="74"/>
      <c r="M31" s="74"/>
      <c r="N31" s="74"/>
      <c r="O31" s="74"/>
      <c r="P31" s="74"/>
      <c r="Q31" s="74"/>
      <c r="R31" s="74"/>
    </row>
    <row r="32" spans="1:30" s="48" customFormat="1" ht="15.75" thickBot="1">
      <c r="A32" s="30" t="s">
        <v>1</v>
      </c>
      <c r="B32" s="31">
        <f>+B30-B31</f>
        <v>0</v>
      </c>
      <c r="C32" s="32"/>
      <c r="D32" s="33"/>
      <c r="E32" s="77" t="s">
        <v>97</v>
      </c>
      <c r="F32" s="78"/>
      <c r="G32" s="78"/>
      <c r="H32" s="78"/>
      <c r="I32" s="78"/>
      <c r="J32" s="78"/>
      <c r="K32" s="78"/>
      <c r="L32" s="78"/>
      <c r="M32" s="78"/>
      <c r="N32" s="78"/>
      <c r="O32" s="78"/>
      <c r="P32" s="78"/>
      <c r="Q32" s="78"/>
      <c r="R32" s="78"/>
    </row>
    <row r="33" spans="1:21">
      <c r="B33" s="58"/>
      <c r="E33" s="74"/>
      <c r="F33" s="75"/>
      <c r="G33" s="74"/>
      <c r="H33" s="74"/>
      <c r="I33" s="74"/>
      <c r="J33" s="74"/>
      <c r="K33" s="74"/>
      <c r="L33" s="74"/>
      <c r="M33" s="74"/>
      <c r="N33" s="74"/>
      <c r="O33" s="74"/>
      <c r="P33" s="74"/>
      <c r="Q33" s="74"/>
      <c r="R33" s="74"/>
    </row>
    <row r="34" spans="1:21">
      <c r="A34" s="166" t="s">
        <v>28</v>
      </c>
      <c r="B34" s="167"/>
      <c r="C34" s="167"/>
      <c r="D34" s="168"/>
      <c r="E34" s="74"/>
      <c r="F34" s="75"/>
      <c r="G34" s="74"/>
      <c r="H34" s="74"/>
      <c r="I34" s="74"/>
      <c r="J34" s="74"/>
      <c r="K34" s="74"/>
      <c r="L34" s="74"/>
      <c r="M34" s="74"/>
      <c r="N34" s="74"/>
      <c r="O34" s="74"/>
      <c r="P34" s="74"/>
      <c r="Q34" s="74"/>
      <c r="R34" s="74"/>
    </row>
    <row r="35" spans="1:21" ht="15.75">
      <c r="A35" s="145" t="s">
        <v>29</v>
      </c>
      <c r="B35" s="146"/>
      <c r="C35" s="147"/>
      <c r="D35" s="82">
        <f>SUM(B46:F46)</f>
        <v>0</v>
      </c>
      <c r="E35" s="74"/>
      <c r="F35" s="75"/>
      <c r="G35" s="74"/>
      <c r="H35" s="74"/>
      <c r="I35" s="74"/>
      <c r="J35" s="74"/>
      <c r="K35" s="74"/>
      <c r="L35" s="74"/>
      <c r="M35" s="74"/>
      <c r="N35" s="74"/>
      <c r="O35" s="74"/>
      <c r="P35" s="74"/>
      <c r="Q35" s="74"/>
      <c r="R35" s="74"/>
    </row>
    <row r="36" spans="1:21" ht="15.75">
      <c r="A36" s="145" t="s">
        <v>31</v>
      </c>
      <c r="B36" s="146"/>
      <c r="C36" s="147"/>
      <c r="D36" s="97">
        <v>0</v>
      </c>
      <c r="E36" s="74"/>
      <c r="F36" s="74"/>
      <c r="G36" s="169" t="s">
        <v>95</v>
      </c>
      <c r="H36" s="170"/>
      <c r="I36" s="170"/>
      <c r="J36" s="170"/>
      <c r="K36" s="170"/>
      <c r="L36" s="170"/>
      <c r="M36" s="170"/>
      <c r="N36" s="170"/>
      <c r="O36" s="170"/>
      <c r="P36" s="170"/>
      <c r="Q36" s="170"/>
      <c r="R36" s="170"/>
    </row>
    <row r="37" spans="1:21" ht="15.75">
      <c r="A37" s="145" t="s">
        <v>32</v>
      </c>
      <c r="B37" s="146"/>
      <c r="C37" s="147"/>
      <c r="D37" s="82">
        <f>D35*D36</f>
        <v>0</v>
      </c>
      <c r="E37" s="79" t="str">
        <f>IF(B32&lt;D37,"ACHTUNG","OKAY")</f>
        <v>OKAY</v>
      </c>
      <c r="F37" s="75"/>
      <c r="G37" s="80"/>
      <c r="H37" s="80"/>
      <c r="I37" s="80"/>
      <c r="J37" s="80"/>
      <c r="K37" s="80"/>
      <c r="L37" s="80"/>
      <c r="M37" s="80"/>
      <c r="N37" s="80"/>
      <c r="O37" s="80"/>
      <c r="P37" s="80"/>
      <c r="Q37" s="80"/>
      <c r="R37" s="80"/>
    </row>
    <row r="38" spans="1:21" ht="15.75">
      <c r="A38" s="145" t="s">
        <v>30</v>
      </c>
      <c r="B38" s="146"/>
      <c r="C38" s="147"/>
      <c r="D38" s="84">
        <v>0</v>
      </c>
      <c r="E38" s="74"/>
      <c r="F38" s="74"/>
      <c r="G38" s="148" t="s">
        <v>33</v>
      </c>
      <c r="H38" s="149"/>
      <c r="I38" s="149"/>
      <c r="J38" s="149"/>
      <c r="K38" s="149"/>
      <c r="L38" s="149"/>
      <c r="M38" s="149"/>
      <c r="N38" s="149"/>
      <c r="O38" s="149"/>
      <c r="P38" s="149"/>
      <c r="Q38" s="149"/>
      <c r="R38" s="149"/>
    </row>
    <row r="39" spans="1:21" ht="15.75">
      <c r="A39" s="145" t="s">
        <v>34</v>
      </c>
      <c r="B39" s="146"/>
      <c r="C39" s="147"/>
      <c r="D39" s="82">
        <f>D35-D37-D38</f>
        <v>0</v>
      </c>
      <c r="E39" s="74"/>
      <c r="F39" s="74"/>
      <c r="G39" s="149"/>
      <c r="H39" s="149"/>
      <c r="I39" s="149"/>
      <c r="J39" s="149"/>
      <c r="K39" s="149"/>
      <c r="L39" s="149"/>
      <c r="M39" s="149"/>
      <c r="N39" s="149"/>
      <c r="O39" s="149"/>
      <c r="P39" s="149"/>
      <c r="Q39" s="149"/>
      <c r="R39" s="149"/>
    </row>
    <row r="40" spans="1:21" s="51" customFormat="1" ht="15.75">
      <c r="A40" s="145" t="s">
        <v>35</v>
      </c>
      <c r="B40" s="146"/>
      <c r="C40" s="147"/>
      <c r="D40" s="98" t="e">
        <f>D39/D35</f>
        <v>#DIV/0!</v>
      </c>
      <c r="E40" s="53"/>
      <c r="F40" s="53"/>
      <c r="G40" s="53"/>
      <c r="H40" s="53"/>
      <c r="I40" s="53"/>
      <c r="J40" s="53"/>
      <c r="K40" s="53"/>
      <c r="L40" s="53"/>
      <c r="M40" s="53"/>
      <c r="N40" s="53"/>
      <c r="O40" s="53"/>
      <c r="P40" s="53"/>
      <c r="Q40" s="53"/>
      <c r="R40" s="53"/>
      <c r="S40" s="50"/>
      <c r="T40" s="50"/>
      <c r="U40" s="50"/>
    </row>
    <row r="41" spans="1:21" s="51" customFormat="1">
      <c r="A41" s="50"/>
      <c r="B41" s="50"/>
      <c r="C41" s="50"/>
      <c r="D41" s="50"/>
      <c r="E41" s="50"/>
      <c r="F41" s="50"/>
      <c r="S41" s="50"/>
      <c r="T41" s="50"/>
      <c r="U41" s="50"/>
    </row>
    <row r="42" spans="1:21" ht="15.75" thickBot="1">
      <c r="A42" s="11"/>
      <c r="B42" s="11"/>
      <c r="C42" s="11"/>
      <c r="D42" s="11"/>
      <c r="E42" s="11"/>
      <c r="F42" s="11"/>
    </row>
    <row r="43" spans="1:21" ht="16.149999999999999" customHeight="1" thickTop="1">
      <c r="A43" s="150" t="s">
        <v>10</v>
      </c>
      <c r="B43" s="151"/>
      <c r="C43" s="151"/>
      <c r="D43" s="151"/>
      <c r="E43" s="151"/>
      <c r="F43" s="152"/>
    </row>
    <row r="44" spans="1:21">
      <c r="A44" s="81" t="s">
        <v>52</v>
      </c>
      <c r="B44" s="81">
        <v>1</v>
      </c>
      <c r="C44" s="81">
        <v>2</v>
      </c>
      <c r="D44" s="81">
        <v>3</v>
      </c>
      <c r="E44" s="81">
        <v>4</v>
      </c>
      <c r="F44" s="81">
        <v>5</v>
      </c>
      <c r="S44" s="48"/>
    </row>
    <row r="45" spans="1:21" ht="16.899999999999999" customHeight="1">
      <c r="A45" s="81" t="s">
        <v>20</v>
      </c>
      <c r="B45" s="59">
        <f>B46+B47</f>
        <v>0</v>
      </c>
      <c r="C45" s="59">
        <f>IF(B13&lt;13,0,C46+C47)</f>
        <v>0</v>
      </c>
      <c r="D45" s="59">
        <f>IF(B13&lt;25,0,D46+D47)</f>
        <v>0</v>
      </c>
      <c r="E45" s="59">
        <f>IF(B13&lt;37,0,E46+E47)</f>
        <v>0</v>
      </c>
      <c r="F45" s="59">
        <f>IF(B13&lt;49,0,F46+F47)</f>
        <v>0</v>
      </c>
    </row>
    <row r="46" spans="1:21">
      <c r="A46" s="83" t="s">
        <v>8</v>
      </c>
      <c r="B46" s="91">
        <v>0</v>
      </c>
      <c r="C46" s="91"/>
      <c r="D46" s="91"/>
      <c r="E46" s="91"/>
      <c r="F46" s="91"/>
      <c r="G46" s="92" t="s">
        <v>96</v>
      </c>
      <c r="H46" s="92"/>
      <c r="I46" s="92"/>
      <c r="J46" s="92"/>
      <c r="K46" s="92"/>
      <c r="L46" s="92"/>
      <c r="M46" s="92"/>
      <c r="N46" s="92"/>
      <c r="O46" s="92"/>
      <c r="P46" s="92"/>
      <c r="Q46" s="92"/>
      <c r="R46" s="92"/>
    </row>
    <row r="47" spans="1:21" ht="15" customHeight="1">
      <c r="A47" s="83" t="s">
        <v>0</v>
      </c>
      <c r="B47" s="59">
        <f>SUM(B48:B52)</f>
        <v>0</v>
      </c>
      <c r="C47" s="59">
        <f>IF(B13&lt;13,0,SUM(C48:C52))</f>
        <v>0</v>
      </c>
      <c r="D47" s="59">
        <f>IF(B13&lt;25,0,SUM(D48:D52))</f>
        <v>0</v>
      </c>
      <c r="E47" s="59">
        <f>IF(B13&lt;37,0,SUM(E48:E52))</f>
        <v>0</v>
      </c>
      <c r="F47" s="59">
        <f>IF(B13&lt;49,0,SUM(F48:F52))</f>
        <v>0</v>
      </c>
      <c r="G47" s="93"/>
      <c r="H47" s="93"/>
      <c r="I47" s="93"/>
      <c r="J47" s="93"/>
      <c r="K47" s="93"/>
      <c r="L47" s="93"/>
      <c r="M47" s="93"/>
      <c r="N47" s="93"/>
      <c r="O47" s="93"/>
      <c r="P47" s="93"/>
      <c r="Q47" s="93"/>
      <c r="R47" s="93"/>
    </row>
    <row r="48" spans="1:21" ht="15.75" customHeight="1">
      <c r="A48" s="85" t="s">
        <v>19</v>
      </c>
      <c r="B48" s="63"/>
      <c r="C48" s="63"/>
      <c r="D48" s="63"/>
      <c r="E48" s="63"/>
      <c r="F48" s="63"/>
      <c r="G48" s="153" t="s">
        <v>69</v>
      </c>
      <c r="H48" s="154"/>
      <c r="I48" s="154"/>
      <c r="J48" s="154"/>
      <c r="K48" s="144"/>
      <c r="L48" s="144"/>
      <c r="M48" s="144"/>
      <c r="N48" s="144"/>
      <c r="O48" s="144"/>
      <c r="P48" s="144"/>
      <c r="Q48" s="144"/>
      <c r="R48" s="144"/>
    </row>
    <row r="49" spans="1:30">
      <c r="A49" s="85" t="s">
        <v>99</v>
      </c>
      <c r="B49" s="63"/>
      <c r="C49" s="63"/>
      <c r="D49" s="63"/>
      <c r="E49" s="63"/>
      <c r="F49" s="63"/>
      <c r="G49" s="154"/>
      <c r="H49" s="154"/>
      <c r="I49" s="154"/>
      <c r="J49" s="154"/>
      <c r="K49" s="144"/>
      <c r="L49" s="144"/>
      <c r="M49" s="144"/>
      <c r="N49" s="144"/>
      <c r="O49" s="144"/>
      <c r="P49" s="144"/>
      <c r="Q49" s="144"/>
      <c r="R49" s="144"/>
    </row>
    <row r="50" spans="1:30">
      <c r="A50" s="44" t="s">
        <v>11</v>
      </c>
      <c r="B50" s="65"/>
      <c r="C50" s="65"/>
      <c r="D50" s="65"/>
      <c r="E50" s="65"/>
      <c r="F50" s="65"/>
      <c r="G50" s="154"/>
      <c r="H50" s="154"/>
      <c r="I50" s="154"/>
      <c r="J50" s="154"/>
      <c r="K50" s="144"/>
      <c r="L50" s="144"/>
      <c r="M50" s="144"/>
      <c r="N50" s="144"/>
      <c r="O50" s="144"/>
      <c r="P50" s="144"/>
      <c r="Q50" s="144"/>
      <c r="R50" s="144"/>
    </row>
    <row r="51" spans="1:30">
      <c r="A51" s="44"/>
      <c r="B51" s="65"/>
      <c r="C51" s="65"/>
      <c r="D51" s="65"/>
      <c r="E51" s="65"/>
      <c r="F51" s="65"/>
      <c r="G51" s="154"/>
      <c r="H51" s="154"/>
      <c r="I51" s="154"/>
      <c r="J51" s="154"/>
      <c r="K51" s="144"/>
      <c r="L51" s="144"/>
      <c r="M51" s="144"/>
      <c r="N51" s="144"/>
      <c r="O51" s="144"/>
      <c r="P51" s="144"/>
      <c r="Q51" s="144"/>
      <c r="R51" s="144"/>
    </row>
    <row r="52" spans="1:30" ht="15.75" thickBot="1">
      <c r="A52" s="88"/>
      <c r="B52" s="60"/>
      <c r="C52" s="60"/>
      <c r="D52" s="60"/>
      <c r="E52" s="60"/>
      <c r="F52" s="60"/>
      <c r="G52" s="154"/>
      <c r="H52" s="154"/>
      <c r="I52" s="154"/>
      <c r="J52" s="154"/>
      <c r="K52" s="144"/>
      <c r="L52" s="144"/>
      <c r="M52" s="144"/>
      <c r="N52" s="144"/>
      <c r="O52" s="144"/>
      <c r="P52" s="144"/>
      <c r="Q52" s="144"/>
      <c r="R52" s="144"/>
    </row>
    <row r="53" spans="1:30" ht="15.75" thickTop="1">
      <c r="A53" s="50"/>
      <c r="B53" s="50"/>
      <c r="C53" s="50"/>
      <c r="D53" s="50"/>
      <c r="E53" s="50"/>
      <c r="F53" s="50"/>
      <c r="G53" s="61"/>
      <c r="H53" s="61"/>
      <c r="I53" s="61"/>
      <c r="J53" s="61"/>
      <c r="K53" s="46"/>
      <c r="L53" s="46"/>
      <c r="M53" s="46"/>
      <c r="N53" s="46"/>
      <c r="O53" s="46"/>
      <c r="P53" s="46"/>
      <c r="Q53" s="46"/>
      <c r="R53" s="46"/>
      <c r="S53" s="51"/>
    </row>
    <row r="54" spans="1:30">
      <c r="K54" s="50"/>
      <c r="L54" s="50"/>
      <c r="M54" s="50"/>
      <c r="N54" s="46"/>
      <c r="O54" s="46"/>
      <c r="P54" s="46"/>
      <c r="Q54" s="46"/>
      <c r="R54" s="46"/>
      <c r="S54" s="51"/>
    </row>
    <row r="55" spans="1:30" ht="15.6" customHeight="1">
      <c r="A55" s="89" t="s">
        <v>92</v>
      </c>
      <c r="B55" s="90"/>
      <c r="C55" s="90"/>
      <c r="D55" s="90"/>
      <c r="E55" s="90"/>
      <c r="F55" s="90"/>
      <c r="G55" s="90"/>
      <c r="H55" s="90"/>
      <c r="I55" s="90"/>
      <c r="J55" s="90"/>
      <c r="K55" s="118"/>
      <c r="L55" s="118"/>
      <c r="M55" s="50"/>
      <c r="N55" s="46"/>
      <c r="O55" s="46"/>
      <c r="P55" s="46"/>
      <c r="Q55" s="46"/>
      <c r="R55" s="46"/>
      <c r="S55" s="51"/>
    </row>
    <row r="56" spans="1:30">
      <c r="A56" s="139" t="s">
        <v>24</v>
      </c>
      <c r="B56" s="140"/>
      <c r="C56" s="140"/>
      <c r="D56" s="140"/>
      <c r="E56" s="140"/>
      <c r="F56" s="140"/>
      <c r="G56" s="140"/>
      <c r="H56" s="140"/>
      <c r="I56" s="140"/>
      <c r="J56" s="140"/>
      <c r="K56" s="140"/>
      <c r="L56" s="140"/>
      <c r="M56" s="140"/>
      <c r="N56" s="140"/>
      <c r="O56" s="140"/>
      <c r="P56" s="140"/>
      <c r="Q56" s="140"/>
      <c r="R56" s="140"/>
      <c r="S56" s="140"/>
      <c r="T56" s="140"/>
      <c r="U56" s="140"/>
      <c r="V56" s="140"/>
      <c r="W56" s="140"/>
      <c r="X56" s="140"/>
      <c r="Y56" s="140"/>
      <c r="Z56" s="141"/>
    </row>
    <row r="57" spans="1:30" ht="17.25">
      <c r="A57" s="37" t="s">
        <v>42</v>
      </c>
      <c r="B57" s="54">
        <v>1</v>
      </c>
      <c r="C57" s="54">
        <v>2</v>
      </c>
      <c r="D57" s="54">
        <v>3</v>
      </c>
      <c r="E57" s="54">
        <v>4</v>
      </c>
      <c r="F57" s="54">
        <v>5</v>
      </c>
      <c r="G57" s="62">
        <v>6</v>
      </c>
      <c r="H57" s="54">
        <v>7</v>
      </c>
      <c r="I57" s="54">
        <v>8</v>
      </c>
      <c r="J57" s="54">
        <v>9</v>
      </c>
      <c r="K57" s="54">
        <v>10</v>
      </c>
      <c r="L57" s="54">
        <v>11</v>
      </c>
      <c r="M57" s="54">
        <v>12</v>
      </c>
      <c r="N57" s="54">
        <v>13</v>
      </c>
      <c r="O57" s="54">
        <v>14</v>
      </c>
      <c r="P57" s="54">
        <v>15</v>
      </c>
      <c r="Q57" s="54">
        <v>16</v>
      </c>
      <c r="R57" s="54">
        <v>17</v>
      </c>
      <c r="S57" s="54">
        <v>18</v>
      </c>
      <c r="T57" s="54">
        <v>19</v>
      </c>
      <c r="U57" s="54">
        <v>20</v>
      </c>
      <c r="V57" s="54">
        <v>21</v>
      </c>
      <c r="W57" s="54">
        <v>22</v>
      </c>
      <c r="X57" s="54">
        <v>23</v>
      </c>
      <c r="Y57" s="54">
        <v>24</v>
      </c>
      <c r="Z57" s="55">
        <v>25</v>
      </c>
    </row>
    <row r="58" spans="1:30" ht="15.75" customHeight="1">
      <c r="A58" s="85" t="s">
        <v>13</v>
      </c>
      <c r="B58" s="86"/>
      <c r="C58" s="86"/>
      <c r="D58" s="86"/>
      <c r="E58" s="86"/>
      <c r="F58" s="86"/>
      <c r="G58" s="86"/>
      <c r="H58" s="86"/>
      <c r="I58" s="86"/>
      <c r="J58" s="86"/>
      <c r="K58" s="86"/>
      <c r="L58" s="86"/>
      <c r="M58" s="86"/>
      <c r="N58" s="86"/>
      <c r="O58" s="86"/>
      <c r="P58" s="86"/>
      <c r="Q58" s="86"/>
      <c r="R58" s="86"/>
      <c r="S58" s="86"/>
      <c r="T58" s="86"/>
      <c r="U58" s="86"/>
      <c r="V58" s="86"/>
      <c r="W58" s="86"/>
      <c r="X58" s="86"/>
      <c r="Y58" s="86"/>
      <c r="Z58" s="86"/>
      <c r="AA58" s="142" t="s">
        <v>70</v>
      </c>
      <c r="AB58" s="143"/>
      <c r="AC58" s="143"/>
      <c r="AD58" s="143"/>
    </row>
    <row r="59" spans="1:30" ht="15.75">
      <c r="A59" s="85" t="s">
        <v>15</v>
      </c>
      <c r="B59" s="86"/>
      <c r="C59" s="86"/>
      <c r="D59" s="86"/>
      <c r="E59" s="86"/>
      <c r="F59" s="86"/>
      <c r="G59" s="86"/>
      <c r="H59" s="86"/>
      <c r="I59" s="86"/>
      <c r="J59" s="86"/>
      <c r="K59" s="86"/>
      <c r="L59" s="86"/>
      <c r="M59" s="86"/>
      <c r="N59" s="86"/>
      <c r="O59" s="86"/>
      <c r="P59" s="86"/>
      <c r="Q59" s="86"/>
      <c r="R59" s="86"/>
      <c r="S59" s="86"/>
      <c r="T59" s="86"/>
      <c r="U59" s="86"/>
      <c r="V59" s="86"/>
      <c r="W59" s="86"/>
      <c r="X59" s="86"/>
      <c r="Y59" s="86"/>
      <c r="Z59" s="86"/>
      <c r="AA59" s="144"/>
      <c r="AB59" s="143"/>
      <c r="AC59" s="143"/>
      <c r="AD59" s="143"/>
    </row>
    <row r="60" spans="1:30" ht="15.75">
      <c r="A60" s="44" t="s">
        <v>16</v>
      </c>
      <c r="B60" s="87"/>
      <c r="C60" s="87"/>
      <c r="D60" s="87"/>
      <c r="E60" s="87"/>
      <c r="F60" s="87"/>
      <c r="G60" s="87"/>
      <c r="H60" s="87"/>
      <c r="I60" s="87"/>
      <c r="J60" s="87"/>
      <c r="K60" s="87"/>
      <c r="L60" s="87"/>
      <c r="M60" s="87"/>
      <c r="N60" s="87"/>
      <c r="O60" s="87"/>
      <c r="P60" s="87"/>
      <c r="Q60" s="87"/>
      <c r="R60" s="87"/>
      <c r="S60" s="87"/>
      <c r="T60" s="87"/>
      <c r="U60" s="87"/>
      <c r="V60" s="87"/>
      <c r="W60" s="87"/>
      <c r="X60" s="87"/>
      <c r="Y60" s="87"/>
      <c r="Z60" s="87"/>
      <c r="AA60" s="144"/>
      <c r="AB60" s="143"/>
      <c r="AC60" s="143"/>
      <c r="AD60" s="143"/>
    </row>
    <row r="61" spans="1:30" ht="15.75">
      <c r="A61" s="44" t="s">
        <v>14</v>
      </c>
      <c r="B61" s="87"/>
      <c r="C61" s="87"/>
      <c r="D61" s="87"/>
      <c r="E61" s="87"/>
      <c r="F61" s="87"/>
      <c r="G61" s="87"/>
      <c r="H61" s="87"/>
      <c r="I61" s="87"/>
      <c r="J61" s="87"/>
      <c r="K61" s="87"/>
      <c r="L61" s="87"/>
      <c r="M61" s="87"/>
      <c r="N61" s="87"/>
      <c r="O61" s="87"/>
      <c r="P61" s="87"/>
      <c r="Q61" s="87"/>
      <c r="R61" s="87"/>
      <c r="S61" s="87"/>
      <c r="T61" s="87"/>
      <c r="U61" s="87"/>
      <c r="V61" s="87"/>
      <c r="W61" s="87"/>
      <c r="X61" s="87"/>
      <c r="Y61" s="87"/>
      <c r="Z61" s="87"/>
      <c r="AA61" s="144"/>
      <c r="AB61" s="143"/>
      <c r="AC61" s="143"/>
      <c r="AD61" s="143"/>
    </row>
    <row r="62" spans="1:30" ht="15.75">
      <c r="A62" s="44" t="s">
        <v>39</v>
      </c>
      <c r="B62" s="87"/>
      <c r="C62" s="87"/>
      <c r="D62" s="87"/>
      <c r="E62" s="87"/>
      <c r="F62" s="87"/>
      <c r="G62" s="87"/>
      <c r="H62" s="87"/>
      <c r="I62" s="87"/>
      <c r="J62" s="87"/>
      <c r="K62" s="87"/>
      <c r="L62" s="87"/>
      <c r="M62" s="87"/>
      <c r="N62" s="87"/>
      <c r="O62" s="87"/>
      <c r="P62" s="87"/>
      <c r="Q62" s="87"/>
      <c r="R62" s="87"/>
      <c r="S62" s="87"/>
      <c r="T62" s="87"/>
      <c r="U62" s="87"/>
      <c r="V62" s="87"/>
      <c r="W62" s="87"/>
      <c r="X62" s="87"/>
      <c r="Y62" s="87"/>
      <c r="Z62" s="87"/>
      <c r="AA62" s="144"/>
      <c r="AB62" s="143"/>
      <c r="AC62" s="143"/>
      <c r="AD62" s="143"/>
    </row>
    <row r="63" spans="1:30">
      <c r="A63" s="12"/>
      <c r="B63" s="65"/>
      <c r="C63" s="65"/>
      <c r="D63" s="65"/>
      <c r="E63" s="65"/>
      <c r="F63" s="65"/>
      <c r="G63" s="64"/>
      <c r="H63" s="65"/>
      <c r="I63" s="65"/>
      <c r="J63" s="65"/>
      <c r="K63" s="65"/>
      <c r="L63" s="65"/>
      <c r="M63" s="65"/>
      <c r="N63" s="65"/>
      <c r="O63" s="65"/>
      <c r="P63" s="65"/>
      <c r="Q63" s="65"/>
      <c r="R63" s="65"/>
      <c r="S63" s="65"/>
      <c r="T63" s="65"/>
      <c r="U63" s="65"/>
      <c r="V63" s="65"/>
      <c r="W63" s="65"/>
      <c r="X63" s="65"/>
      <c r="Y63" s="65"/>
      <c r="Z63" s="66"/>
      <c r="AA63" s="144"/>
      <c r="AB63" s="143"/>
      <c r="AC63" s="143"/>
      <c r="AD63" s="143"/>
    </row>
    <row r="64" spans="1:30">
      <c r="A64" s="12"/>
      <c r="B64" s="65"/>
      <c r="C64" s="65"/>
      <c r="D64" s="65"/>
      <c r="E64" s="65"/>
      <c r="F64" s="65"/>
      <c r="G64" s="64"/>
      <c r="H64" s="65"/>
      <c r="I64" s="65"/>
      <c r="J64" s="65"/>
      <c r="K64" s="65"/>
      <c r="L64" s="65"/>
      <c r="M64" s="65"/>
      <c r="N64" s="65"/>
      <c r="O64" s="65"/>
      <c r="P64" s="65"/>
      <c r="Q64" s="65"/>
      <c r="R64" s="65"/>
      <c r="S64" s="65"/>
      <c r="T64" s="65"/>
      <c r="U64" s="65"/>
      <c r="V64" s="65"/>
      <c r="W64" s="65"/>
      <c r="X64" s="65"/>
      <c r="Y64" s="65"/>
      <c r="Z64" s="66"/>
      <c r="AA64" s="144"/>
      <c r="AB64" s="143"/>
      <c r="AC64" s="143"/>
      <c r="AD64" s="143"/>
    </row>
    <row r="65" spans="1:30">
      <c r="A65" s="12"/>
      <c r="B65" s="65"/>
      <c r="C65" s="65"/>
      <c r="D65" s="65"/>
      <c r="E65" s="65"/>
      <c r="F65" s="65"/>
      <c r="G65" s="64"/>
      <c r="H65" s="65"/>
      <c r="I65" s="65"/>
      <c r="J65" s="65"/>
      <c r="K65" s="65"/>
      <c r="L65" s="65"/>
      <c r="M65" s="65"/>
      <c r="N65" s="65"/>
      <c r="O65" s="65"/>
      <c r="P65" s="65"/>
      <c r="Q65" s="65"/>
      <c r="R65" s="65"/>
      <c r="S65" s="65"/>
      <c r="T65" s="65"/>
      <c r="U65" s="65"/>
      <c r="V65" s="65"/>
      <c r="W65" s="65"/>
      <c r="X65" s="65"/>
      <c r="Y65" s="65"/>
      <c r="Z65" s="66"/>
      <c r="AA65" s="144"/>
      <c r="AB65" s="143"/>
      <c r="AC65" s="143"/>
      <c r="AD65" s="143"/>
    </row>
    <row r="66" spans="1:30">
      <c r="A66" s="12"/>
      <c r="B66" s="65"/>
      <c r="C66" s="65"/>
      <c r="D66" s="65"/>
      <c r="E66" s="65"/>
      <c r="F66" s="65"/>
      <c r="G66" s="64"/>
      <c r="H66" s="65"/>
      <c r="I66" s="65"/>
      <c r="J66" s="65"/>
      <c r="K66" s="65"/>
      <c r="L66" s="65"/>
      <c r="M66" s="65"/>
      <c r="N66" s="65"/>
      <c r="O66" s="65"/>
      <c r="P66" s="65"/>
      <c r="Q66" s="65"/>
      <c r="R66" s="65"/>
      <c r="S66" s="65"/>
      <c r="T66" s="65"/>
      <c r="U66" s="65"/>
      <c r="V66" s="65"/>
      <c r="W66" s="65"/>
      <c r="X66" s="65"/>
      <c r="Y66" s="65"/>
      <c r="Z66" s="66"/>
      <c r="AA66" s="144"/>
      <c r="AB66" s="143"/>
      <c r="AC66" s="143"/>
      <c r="AD66" s="143"/>
    </row>
    <row r="67" spans="1:30">
      <c r="A67" s="12"/>
      <c r="B67" s="65"/>
      <c r="C67" s="65"/>
      <c r="D67" s="65"/>
      <c r="E67" s="65"/>
      <c r="F67" s="65"/>
      <c r="G67" s="64"/>
      <c r="H67" s="65"/>
      <c r="I67" s="65"/>
      <c r="J67" s="65"/>
      <c r="K67" s="65"/>
      <c r="L67" s="65"/>
      <c r="M67" s="65"/>
      <c r="N67" s="65"/>
      <c r="O67" s="65"/>
      <c r="P67" s="65"/>
      <c r="Q67" s="65"/>
      <c r="R67" s="65"/>
      <c r="S67" s="65"/>
      <c r="T67" s="65"/>
      <c r="U67" s="65"/>
      <c r="V67" s="65"/>
      <c r="W67" s="65"/>
      <c r="X67" s="65"/>
      <c r="Y67" s="65"/>
      <c r="Z67" s="66"/>
      <c r="AA67" s="144"/>
      <c r="AB67" s="143"/>
      <c r="AC67" s="143"/>
      <c r="AD67" s="143"/>
    </row>
    <row r="68" spans="1:30">
      <c r="A68" s="12"/>
      <c r="B68" s="65"/>
      <c r="C68" s="65"/>
      <c r="D68" s="65"/>
      <c r="E68" s="65"/>
      <c r="F68" s="65"/>
      <c r="G68" s="64"/>
      <c r="H68" s="65"/>
      <c r="I68" s="65"/>
      <c r="J68" s="65"/>
      <c r="K68" s="65"/>
      <c r="L68" s="65"/>
      <c r="M68" s="65"/>
      <c r="N68" s="65"/>
      <c r="O68" s="65"/>
      <c r="P68" s="65"/>
      <c r="Q68" s="65"/>
      <c r="R68" s="65"/>
      <c r="S68" s="65"/>
      <c r="T68" s="65"/>
      <c r="U68" s="65"/>
      <c r="V68" s="65"/>
      <c r="W68" s="65"/>
      <c r="X68" s="65"/>
      <c r="Y68" s="65"/>
      <c r="Z68" s="66"/>
      <c r="AA68" s="144"/>
      <c r="AB68" s="143"/>
      <c r="AC68" s="143"/>
      <c r="AD68" s="143"/>
    </row>
    <row r="69" spans="1:30">
      <c r="A69" s="12"/>
      <c r="B69" s="65"/>
      <c r="C69" s="65"/>
      <c r="D69" s="65"/>
      <c r="E69" s="65"/>
      <c r="F69" s="65"/>
      <c r="G69" s="64"/>
      <c r="H69" s="65"/>
      <c r="I69" s="65"/>
      <c r="J69" s="65"/>
      <c r="K69" s="65"/>
      <c r="L69" s="65"/>
      <c r="M69" s="65"/>
      <c r="N69" s="65"/>
      <c r="O69" s="65"/>
      <c r="P69" s="65"/>
      <c r="Q69" s="65"/>
      <c r="R69" s="65"/>
      <c r="S69" s="65"/>
      <c r="T69" s="65"/>
      <c r="U69" s="65"/>
      <c r="V69" s="65"/>
      <c r="W69" s="65"/>
      <c r="X69" s="65"/>
      <c r="Y69" s="65"/>
      <c r="Z69" s="66"/>
      <c r="AA69" s="144"/>
      <c r="AB69" s="143"/>
      <c r="AC69" s="143"/>
      <c r="AD69" s="143"/>
    </row>
    <row r="70" spans="1:30">
      <c r="A70" s="12"/>
      <c r="B70" s="65"/>
      <c r="C70" s="65"/>
      <c r="D70" s="65"/>
      <c r="E70" s="65"/>
      <c r="F70" s="65"/>
      <c r="G70" s="64"/>
      <c r="H70" s="65"/>
      <c r="I70" s="65"/>
      <c r="J70" s="65"/>
      <c r="K70" s="65"/>
      <c r="L70" s="65"/>
      <c r="M70" s="65"/>
      <c r="N70" s="65"/>
      <c r="O70" s="65"/>
      <c r="P70" s="65"/>
      <c r="Q70" s="65"/>
      <c r="R70" s="65"/>
      <c r="S70" s="65"/>
      <c r="T70" s="65"/>
      <c r="U70" s="65"/>
      <c r="V70" s="65"/>
      <c r="W70" s="65"/>
      <c r="X70" s="65"/>
      <c r="Y70" s="65"/>
      <c r="Z70" s="66"/>
      <c r="AA70" s="144"/>
      <c r="AB70" s="143"/>
      <c r="AC70" s="143"/>
      <c r="AD70" s="143"/>
    </row>
    <row r="71" spans="1:30" ht="16.5" customHeight="1">
      <c r="A71" s="12"/>
      <c r="B71" s="65"/>
      <c r="C71" s="65"/>
      <c r="D71" s="65"/>
      <c r="E71" s="65"/>
      <c r="F71" s="65"/>
      <c r="G71" s="64"/>
      <c r="H71" s="65"/>
      <c r="I71" s="65"/>
      <c r="J71" s="65"/>
      <c r="K71" s="65"/>
      <c r="L71" s="65"/>
      <c r="M71" s="65"/>
      <c r="N71" s="65"/>
      <c r="O71" s="65"/>
      <c r="P71" s="65"/>
      <c r="Q71" s="65"/>
      <c r="R71" s="65"/>
      <c r="S71" s="65"/>
      <c r="T71" s="65"/>
      <c r="U71" s="65"/>
      <c r="V71" s="65"/>
      <c r="W71" s="65"/>
      <c r="X71" s="65"/>
      <c r="Y71" s="65"/>
      <c r="Z71" s="66"/>
      <c r="AA71" s="144"/>
      <c r="AB71" s="143"/>
      <c r="AC71" s="143"/>
      <c r="AD71" s="143"/>
    </row>
    <row r="72" spans="1:30" ht="16.5" customHeight="1">
      <c r="A72" s="12"/>
      <c r="B72" s="65"/>
      <c r="C72" s="65"/>
      <c r="D72" s="65"/>
      <c r="E72" s="65"/>
      <c r="F72" s="65"/>
      <c r="G72" s="64"/>
      <c r="H72" s="65"/>
      <c r="I72" s="65"/>
      <c r="J72" s="65"/>
      <c r="K72" s="65"/>
      <c r="L72" s="65"/>
      <c r="M72" s="65"/>
      <c r="N72" s="65"/>
      <c r="O72" s="65"/>
      <c r="P72" s="65"/>
      <c r="Q72" s="65"/>
      <c r="R72" s="65"/>
      <c r="S72" s="65"/>
      <c r="T72" s="65"/>
      <c r="U72" s="65"/>
      <c r="V72" s="65"/>
      <c r="W72" s="65"/>
      <c r="X72" s="65"/>
      <c r="Y72" s="65"/>
      <c r="Z72" s="66"/>
      <c r="AA72" s="144"/>
      <c r="AB72" s="143"/>
      <c r="AC72" s="143"/>
      <c r="AD72" s="143"/>
    </row>
    <row r="73" spans="1:30" ht="16.5" customHeight="1">
      <c r="A73" s="12"/>
      <c r="B73" s="65"/>
      <c r="C73" s="65"/>
      <c r="D73" s="65"/>
      <c r="E73" s="65"/>
      <c r="F73" s="65"/>
      <c r="G73" s="64"/>
      <c r="H73" s="65"/>
      <c r="I73" s="65"/>
      <c r="J73" s="65"/>
      <c r="K73" s="65"/>
      <c r="L73" s="65"/>
      <c r="M73" s="65"/>
      <c r="N73" s="65"/>
      <c r="O73" s="65"/>
      <c r="P73" s="65"/>
      <c r="Q73" s="65"/>
      <c r="R73" s="65"/>
      <c r="S73" s="65"/>
      <c r="T73" s="65"/>
      <c r="U73" s="65"/>
      <c r="V73" s="65"/>
      <c r="W73" s="65"/>
      <c r="X73" s="65"/>
      <c r="Y73" s="65"/>
      <c r="Z73" s="66"/>
      <c r="AA73" s="144"/>
      <c r="AB73" s="143"/>
      <c r="AC73" s="143"/>
      <c r="AD73" s="143"/>
    </row>
    <row r="74" spans="1:30" ht="16.5" customHeight="1">
      <c r="A74" s="12"/>
      <c r="B74" s="65"/>
      <c r="C74" s="65"/>
      <c r="D74" s="65"/>
      <c r="E74" s="65"/>
      <c r="F74" s="65"/>
      <c r="G74" s="64"/>
      <c r="H74" s="65"/>
      <c r="I74" s="65"/>
      <c r="J74" s="65"/>
      <c r="K74" s="65"/>
      <c r="L74" s="65"/>
      <c r="M74" s="65"/>
      <c r="N74" s="65"/>
      <c r="O74" s="65"/>
      <c r="P74" s="65"/>
      <c r="Q74" s="65"/>
      <c r="R74" s="65"/>
      <c r="S74" s="65"/>
      <c r="T74" s="65"/>
      <c r="U74" s="65"/>
      <c r="V74" s="65"/>
      <c r="W74" s="65"/>
      <c r="X74" s="65"/>
      <c r="Y74" s="65"/>
      <c r="Z74" s="66"/>
      <c r="AA74" s="144"/>
      <c r="AB74" s="143"/>
      <c r="AC74" s="143"/>
      <c r="AD74" s="143"/>
    </row>
    <row r="75" spans="1:30" ht="16.5" customHeight="1">
      <c r="A75" s="12"/>
      <c r="B75" s="65"/>
      <c r="C75" s="65"/>
      <c r="D75" s="65"/>
      <c r="E75" s="65"/>
      <c r="F75" s="65"/>
      <c r="G75" s="64"/>
      <c r="H75" s="65"/>
      <c r="I75" s="65"/>
      <c r="J75" s="65"/>
      <c r="K75" s="65"/>
      <c r="L75" s="65"/>
      <c r="M75" s="65"/>
      <c r="N75" s="65"/>
      <c r="O75" s="65"/>
      <c r="P75" s="65"/>
      <c r="Q75" s="65"/>
      <c r="R75" s="65"/>
      <c r="S75" s="65"/>
      <c r="T75" s="65"/>
      <c r="U75" s="65"/>
      <c r="V75" s="65"/>
      <c r="W75" s="65"/>
      <c r="X75" s="65"/>
      <c r="Y75" s="65"/>
      <c r="Z75" s="66"/>
      <c r="AA75" s="144"/>
      <c r="AB75" s="143"/>
      <c r="AC75" s="143"/>
      <c r="AD75" s="143"/>
    </row>
    <row r="76" spans="1:30">
      <c r="A76" s="12"/>
      <c r="B76" s="65"/>
      <c r="C76" s="65"/>
      <c r="D76" s="65"/>
      <c r="E76" s="65"/>
      <c r="F76" s="65"/>
      <c r="G76" s="64"/>
      <c r="H76" s="65"/>
      <c r="I76" s="65"/>
      <c r="J76" s="65"/>
      <c r="K76" s="65"/>
      <c r="L76" s="65"/>
      <c r="M76" s="65"/>
      <c r="N76" s="65"/>
      <c r="O76" s="65"/>
      <c r="P76" s="65"/>
      <c r="Q76" s="65"/>
      <c r="R76" s="65"/>
      <c r="S76" s="65"/>
      <c r="T76" s="65"/>
      <c r="U76" s="65"/>
      <c r="V76" s="65"/>
      <c r="W76" s="65"/>
      <c r="X76" s="65"/>
      <c r="Y76" s="65"/>
      <c r="Z76" s="66"/>
      <c r="AA76" s="144"/>
      <c r="AB76" s="143"/>
      <c r="AC76" s="143"/>
      <c r="AD76" s="143"/>
    </row>
    <row r="77" spans="1:30" ht="15.75" thickBot="1">
      <c r="A77" s="38" t="s">
        <v>26</v>
      </c>
      <c r="B77" s="40">
        <f>SUM(B58:B76)</f>
        <v>0</v>
      </c>
      <c r="C77" s="40">
        <f t="shared" ref="C77:V77" si="7">SUM(C58:C76)</f>
        <v>0</v>
      </c>
      <c r="D77" s="40">
        <f t="shared" si="7"/>
        <v>0</v>
      </c>
      <c r="E77" s="40">
        <f t="shared" si="7"/>
        <v>0</v>
      </c>
      <c r="F77" s="40">
        <f t="shared" si="7"/>
        <v>0</v>
      </c>
      <c r="G77" s="41">
        <f t="shared" si="7"/>
        <v>0</v>
      </c>
      <c r="H77" s="40">
        <f t="shared" si="7"/>
        <v>0</v>
      </c>
      <c r="I77" s="40">
        <f t="shared" si="7"/>
        <v>0</v>
      </c>
      <c r="J77" s="40">
        <f t="shared" si="7"/>
        <v>0</v>
      </c>
      <c r="K77" s="40">
        <f t="shared" si="7"/>
        <v>0</v>
      </c>
      <c r="L77" s="40">
        <f t="shared" si="7"/>
        <v>0</v>
      </c>
      <c r="M77" s="40">
        <f t="shared" si="7"/>
        <v>0</v>
      </c>
      <c r="N77" s="40">
        <f t="shared" si="7"/>
        <v>0</v>
      </c>
      <c r="O77" s="40">
        <f t="shared" si="7"/>
        <v>0</v>
      </c>
      <c r="P77" s="40">
        <f t="shared" si="7"/>
        <v>0</v>
      </c>
      <c r="Q77" s="40">
        <f t="shared" si="7"/>
        <v>0</v>
      </c>
      <c r="R77" s="40">
        <f t="shared" si="7"/>
        <v>0</v>
      </c>
      <c r="S77" s="40">
        <f t="shared" si="7"/>
        <v>0</v>
      </c>
      <c r="T77" s="40">
        <f t="shared" si="7"/>
        <v>0</v>
      </c>
      <c r="U77" s="40">
        <f t="shared" si="7"/>
        <v>0</v>
      </c>
      <c r="V77" s="40">
        <f t="shared" si="7"/>
        <v>0</v>
      </c>
      <c r="W77" s="40">
        <f>IF(B13&lt;13,0,SUM(W58:W76))</f>
        <v>0</v>
      </c>
      <c r="X77" s="40">
        <f>IF(B13&lt;25,0,SUM(X58:X76))</f>
        <v>0</v>
      </c>
      <c r="Y77" s="40">
        <f>IF(B13&lt;37,0,SUM(Y58:Y76))</f>
        <v>0</v>
      </c>
      <c r="Z77" s="42">
        <f>IF(B13&lt;49,0,SUM(Z58:Z76))</f>
        <v>0</v>
      </c>
      <c r="AA77" s="144"/>
      <c r="AB77" s="143"/>
      <c r="AC77" s="143"/>
      <c r="AD77" s="143"/>
    </row>
    <row r="78" spans="1:30"/>
    <row r="79" spans="1:30">
      <c r="A79" s="139" t="s">
        <v>25</v>
      </c>
      <c r="B79" s="140"/>
      <c r="C79" s="140"/>
      <c r="D79" s="140"/>
      <c r="E79" s="140"/>
      <c r="F79" s="140"/>
      <c r="G79" s="140"/>
      <c r="H79" s="140"/>
      <c r="I79" s="140"/>
      <c r="J79" s="140"/>
      <c r="K79" s="140"/>
      <c r="L79" s="140"/>
      <c r="M79" s="140"/>
      <c r="N79" s="140"/>
      <c r="O79" s="140"/>
      <c r="P79" s="140"/>
      <c r="Q79" s="140"/>
      <c r="R79" s="140"/>
      <c r="S79" s="140"/>
      <c r="T79" s="140"/>
      <c r="U79" s="140"/>
      <c r="V79" s="140"/>
      <c r="W79" s="140"/>
      <c r="X79" s="140"/>
      <c r="Y79" s="140"/>
      <c r="Z79" s="141"/>
    </row>
    <row r="80" spans="1:30" ht="17.25">
      <c r="A80" s="39" t="s">
        <v>42</v>
      </c>
      <c r="B80" s="54">
        <v>1</v>
      </c>
      <c r="C80" s="54">
        <v>2</v>
      </c>
      <c r="D80" s="54">
        <v>3</v>
      </c>
      <c r="E80" s="54">
        <v>4</v>
      </c>
      <c r="F80" s="54">
        <v>5</v>
      </c>
      <c r="G80" s="62">
        <v>6</v>
      </c>
      <c r="H80" s="54">
        <v>7</v>
      </c>
      <c r="I80" s="54">
        <v>8</v>
      </c>
      <c r="J80" s="54">
        <v>9</v>
      </c>
      <c r="K80" s="54">
        <v>10</v>
      </c>
      <c r="L80" s="54">
        <v>11</v>
      </c>
      <c r="M80" s="54">
        <v>12</v>
      </c>
      <c r="N80" s="54">
        <v>13</v>
      </c>
      <c r="O80" s="54">
        <v>14</v>
      </c>
      <c r="P80" s="54">
        <v>15</v>
      </c>
      <c r="Q80" s="54">
        <v>16</v>
      </c>
      <c r="R80" s="54">
        <v>17</v>
      </c>
      <c r="S80" s="54">
        <v>18</v>
      </c>
      <c r="T80" s="54">
        <v>19</v>
      </c>
      <c r="U80" s="54">
        <v>20</v>
      </c>
      <c r="V80" s="54">
        <v>21</v>
      </c>
      <c r="W80" s="54">
        <v>22</v>
      </c>
      <c r="X80" s="54">
        <v>23</v>
      </c>
      <c r="Y80" s="54">
        <v>24</v>
      </c>
      <c r="Z80" s="55">
        <v>25</v>
      </c>
    </row>
    <row r="81" spans="1:30" ht="15.75" customHeight="1">
      <c r="A81" s="85" t="s">
        <v>18</v>
      </c>
      <c r="B81" s="86"/>
      <c r="C81" s="86"/>
      <c r="D81" s="86"/>
      <c r="E81" s="86"/>
      <c r="F81" s="86"/>
      <c r="G81" s="86"/>
      <c r="H81" s="86"/>
      <c r="I81" s="86"/>
      <c r="J81" s="86"/>
      <c r="K81" s="86"/>
      <c r="L81" s="86"/>
      <c r="M81" s="86"/>
      <c r="N81" s="86"/>
      <c r="O81" s="86"/>
      <c r="P81" s="86"/>
      <c r="Q81" s="86"/>
      <c r="R81" s="86"/>
      <c r="S81" s="86"/>
      <c r="T81" s="86"/>
      <c r="U81" s="86"/>
      <c r="V81" s="86"/>
      <c r="W81" s="86"/>
      <c r="X81" s="86"/>
      <c r="Y81" s="86"/>
      <c r="Z81" s="86"/>
      <c r="AA81" s="142" t="s">
        <v>71</v>
      </c>
      <c r="AB81" s="142"/>
      <c r="AC81" s="142"/>
      <c r="AD81" s="142"/>
    </row>
    <row r="82" spans="1:30" ht="15.75">
      <c r="A82" s="85" t="s">
        <v>17</v>
      </c>
      <c r="B82" s="86"/>
      <c r="C82" s="86"/>
      <c r="D82" s="86"/>
      <c r="E82" s="86"/>
      <c r="F82" s="86"/>
      <c r="G82" s="86"/>
      <c r="H82" s="86"/>
      <c r="I82" s="86"/>
      <c r="J82" s="86"/>
      <c r="K82" s="86"/>
      <c r="L82" s="86"/>
      <c r="M82" s="86"/>
      <c r="N82" s="86"/>
      <c r="O82" s="86"/>
      <c r="P82" s="86"/>
      <c r="Q82" s="86"/>
      <c r="R82" s="86"/>
      <c r="S82" s="86"/>
      <c r="T82" s="86"/>
      <c r="U82" s="86"/>
      <c r="V82" s="86"/>
      <c r="W82" s="86"/>
      <c r="X82" s="86"/>
      <c r="Y82" s="86"/>
      <c r="Z82" s="86"/>
      <c r="AA82" s="142"/>
      <c r="AB82" s="142"/>
      <c r="AC82" s="142"/>
      <c r="AD82" s="142"/>
    </row>
    <row r="83" spans="1:30">
      <c r="A83" s="12"/>
      <c r="B83" s="65"/>
      <c r="C83" s="65"/>
      <c r="D83" s="65"/>
      <c r="E83" s="65"/>
      <c r="F83" s="65"/>
      <c r="G83" s="64"/>
      <c r="H83" s="65"/>
      <c r="I83" s="65"/>
      <c r="J83" s="65"/>
      <c r="K83" s="65"/>
      <c r="L83" s="65"/>
      <c r="M83" s="65"/>
      <c r="N83" s="65"/>
      <c r="O83" s="65"/>
      <c r="P83" s="65"/>
      <c r="Q83" s="65"/>
      <c r="R83" s="65"/>
      <c r="S83" s="65"/>
      <c r="T83" s="65"/>
      <c r="U83" s="65"/>
      <c r="V83" s="65"/>
      <c r="W83" s="65"/>
      <c r="X83" s="65"/>
      <c r="Y83" s="65"/>
      <c r="Z83" s="66"/>
      <c r="AA83" s="142"/>
      <c r="AB83" s="142"/>
      <c r="AC83" s="142"/>
      <c r="AD83" s="142"/>
    </row>
    <row r="84" spans="1:30">
      <c r="A84" s="12"/>
      <c r="B84" s="65"/>
      <c r="C84" s="65"/>
      <c r="D84" s="65"/>
      <c r="E84" s="65"/>
      <c r="F84" s="65"/>
      <c r="G84" s="64"/>
      <c r="H84" s="65"/>
      <c r="I84" s="65"/>
      <c r="J84" s="65"/>
      <c r="K84" s="65"/>
      <c r="L84" s="65"/>
      <c r="M84" s="65"/>
      <c r="N84" s="65"/>
      <c r="O84" s="65"/>
      <c r="P84" s="65"/>
      <c r="Q84" s="65"/>
      <c r="R84" s="65"/>
      <c r="S84" s="65"/>
      <c r="T84" s="65"/>
      <c r="U84" s="65"/>
      <c r="V84" s="65"/>
      <c r="W84" s="65"/>
      <c r="X84" s="65"/>
      <c r="Y84" s="65"/>
      <c r="Z84" s="66"/>
      <c r="AA84" s="142"/>
      <c r="AB84" s="142"/>
      <c r="AC84" s="142"/>
      <c r="AD84" s="142"/>
    </row>
    <row r="85" spans="1:30">
      <c r="A85" s="12"/>
      <c r="B85" s="65"/>
      <c r="C85" s="65"/>
      <c r="D85" s="65"/>
      <c r="E85" s="65"/>
      <c r="F85" s="65"/>
      <c r="G85" s="64"/>
      <c r="H85" s="65"/>
      <c r="I85" s="65"/>
      <c r="J85" s="65"/>
      <c r="K85" s="65"/>
      <c r="L85" s="65"/>
      <c r="M85" s="65"/>
      <c r="N85" s="65"/>
      <c r="O85" s="65"/>
      <c r="P85" s="65"/>
      <c r="Q85" s="65"/>
      <c r="R85" s="65"/>
      <c r="S85" s="65"/>
      <c r="T85" s="65"/>
      <c r="U85" s="65"/>
      <c r="V85" s="65"/>
      <c r="W85" s="65"/>
      <c r="X85" s="65"/>
      <c r="Y85" s="65"/>
      <c r="Z85" s="66"/>
      <c r="AA85" s="142"/>
      <c r="AB85" s="142"/>
      <c r="AC85" s="142"/>
      <c r="AD85" s="142"/>
    </row>
    <row r="86" spans="1:30">
      <c r="A86" s="12"/>
      <c r="B86" s="65"/>
      <c r="C86" s="65"/>
      <c r="D86" s="65"/>
      <c r="E86" s="65"/>
      <c r="F86" s="65"/>
      <c r="G86" s="64"/>
      <c r="H86" s="65"/>
      <c r="I86" s="65"/>
      <c r="J86" s="65"/>
      <c r="K86" s="65"/>
      <c r="L86" s="65"/>
      <c r="M86" s="65"/>
      <c r="N86" s="65"/>
      <c r="O86" s="65"/>
      <c r="P86" s="65"/>
      <c r="Q86" s="65"/>
      <c r="R86" s="65"/>
      <c r="S86" s="65"/>
      <c r="T86" s="65"/>
      <c r="U86" s="65"/>
      <c r="V86" s="65"/>
      <c r="W86" s="65"/>
      <c r="X86" s="65"/>
      <c r="Y86" s="65"/>
      <c r="Z86" s="66"/>
      <c r="AA86" s="142"/>
      <c r="AB86" s="142"/>
      <c r="AC86" s="142"/>
      <c r="AD86" s="142"/>
    </row>
    <row r="87" spans="1:30">
      <c r="A87" s="12"/>
      <c r="B87" s="65"/>
      <c r="C87" s="65"/>
      <c r="D87" s="65"/>
      <c r="E87" s="65"/>
      <c r="F87" s="65"/>
      <c r="G87" s="64"/>
      <c r="H87" s="65"/>
      <c r="I87" s="65"/>
      <c r="J87" s="65"/>
      <c r="K87" s="65"/>
      <c r="L87" s="65"/>
      <c r="M87" s="65"/>
      <c r="N87" s="65"/>
      <c r="O87" s="65"/>
      <c r="P87" s="65"/>
      <c r="Q87" s="65"/>
      <c r="R87" s="65"/>
      <c r="S87" s="65"/>
      <c r="T87" s="65"/>
      <c r="U87" s="65"/>
      <c r="V87" s="65"/>
      <c r="W87" s="65"/>
      <c r="X87" s="65"/>
      <c r="Y87" s="65"/>
      <c r="Z87" s="66"/>
      <c r="AA87" s="142"/>
      <c r="AB87" s="142"/>
      <c r="AC87" s="142"/>
      <c r="AD87" s="142"/>
    </row>
    <row r="88" spans="1:30">
      <c r="A88" s="12"/>
      <c r="B88" s="65"/>
      <c r="C88" s="65"/>
      <c r="D88" s="65"/>
      <c r="E88" s="65"/>
      <c r="F88" s="65"/>
      <c r="G88" s="64"/>
      <c r="H88" s="65"/>
      <c r="I88" s="65"/>
      <c r="J88" s="65"/>
      <c r="K88" s="65"/>
      <c r="L88" s="65"/>
      <c r="M88" s="65"/>
      <c r="N88" s="65"/>
      <c r="O88" s="65"/>
      <c r="P88" s="65"/>
      <c r="Q88" s="65"/>
      <c r="R88" s="65"/>
      <c r="S88" s="65"/>
      <c r="T88" s="65"/>
      <c r="U88" s="65"/>
      <c r="V88" s="65"/>
      <c r="W88" s="65"/>
      <c r="X88" s="65"/>
      <c r="Y88" s="65"/>
      <c r="Z88" s="66"/>
      <c r="AA88" s="142"/>
      <c r="AB88" s="142"/>
      <c r="AC88" s="142"/>
      <c r="AD88" s="142"/>
    </row>
    <row r="89" spans="1:30">
      <c r="A89" s="12"/>
      <c r="B89" s="65"/>
      <c r="C89" s="65"/>
      <c r="D89" s="65"/>
      <c r="E89" s="65"/>
      <c r="F89" s="65"/>
      <c r="G89" s="64"/>
      <c r="H89" s="65"/>
      <c r="I89" s="65"/>
      <c r="J89" s="65"/>
      <c r="K89" s="65"/>
      <c r="L89" s="65"/>
      <c r="M89" s="65"/>
      <c r="N89" s="65"/>
      <c r="O89" s="65"/>
      <c r="P89" s="65"/>
      <c r="Q89" s="65"/>
      <c r="R89" s="65"/>
      <c r="S89" s="65"/>
      <c r="T89" s="65"/>
      <c r="U89" s="65"/>
      <c r="V89" s="65"/>
      <c r="W89" s="65"/>
      <c r="X89" s="65"/>
      <c r="Y89" s="65"/>
      <c r="Z89" s="66"/>
      <c r="AA89" s="142"/>
      <c r="AB89" s="142"/>
      <c r="AC89" s="142"/>
      <c r="AD89" s="142"/>
    </row>
    <row r="90" spans="1:30">
      <c r="A90" s="12"/>
      <c r="B90" s="65"/>
      <c r="C90" s="65"/>
      <c r="D90" s="65"/>
      <c r="E90" s="65"/>
      <c r="F90" s="65"/>
      <c r="G90" s="64"/>
      <c r="H90" s="65"/>
      <c r="I90" s="65"/>
      <c r="J90" s="65"/>
      <c r="K90" s="65"/>
      <c r="L90" s="65"/>
      <c r="M90" s="65"/>
      <c r="N90" s="65"/>
      <c r="O90" s="65"/>
      <c r="P90" s="65"/>
      <c r="Q90" s="65"/>
      <c r="R90" s="65"/>
      <c r="S90" s="65"/>
      <c r="T90" s="65"/>
      <c r="U90" s="65"/>
      <c r="V90" s="65"/>
      <c r="W90" s="65"/>
      <c r="X90" s="65"/>
      <c r="Y90" s="65"/>
      <c r="Z90" s="66"/>
      <c r="AA90" s="142"/>
      <c r="AB90" s="142"/>
      <c r="AC90" s="142"/>
      <c r="AD90" s="142"/>
    </row>
    <row r="91" spans="1:30">
      <c r="A91" s="12"/>
      <c r="B91" s="65"/>
      <c r="C91" s="65"/>
      <c r="D91" s="65"/>
      <c r="E91" s="65"/>
      <c r="F91" s="65"/>
      <c r="G91" s="64"/>
      <c r="H91" s="65"/>
      <c r="I91" s="65"/>
      <c r="J91" s="65"/>
      <c r="K91" s="65"/>
      <c r="L91" s="65"/>
      <c r="M91" s="65"/>
      <c r="N91" s="65"/>
      <c r="O91" s="65"/>
      <c r="P91" s="65"/>
      <c r="Q91" s="65"/>
      <c r="R91" s="65"/>
      <c r="S91" s="65"/>
      <c r="T91" s="65"/>
      <c r="U91" s="65"/>
      <c r="V91" s="65"/>
      <c r="W91" s="65"/>
      <c r="X91" s="65"/>
      <c r="Y91" s="65"/>
      <c r="Z91" s="66"/>
      <c r="AA91" s="142"/>
      <c r="AB91" s="142"/>
      <c r="AC91" s="142"/>
      <c r="AD91" s="142"/>
    </row>
    <row r="92" spans="1:30">
      <c r="A92" s="12"/>
      <c r="B92" s="65"/>
      <c r="C92" s="65"/>
      <c r="D92" s="65"/>
      <c r="E92" s="65"/>
      <c r="F92" s="65"/>
      <c r="G92" s="64"/>
      <c r="H92" s="65"/>
      <c r="I92" s="65"/>
      <c r="J92" s="65"/>
      <c r="K92" s="65"/>
      <c r="L92" s="65"/>
      <c r="M92" s="65"/>
      <c r="N92" s="65"/>
      <c r="O92" s="65"/>
      <c r="P92" s="65"/>
      <c r="Q92" s="65"/>
      <c r="R92" s="65"/>
      <c r="S92" s="65"/>
      <c r="T92" s="65"/>
      <c r="U92" s="65"/>
      <c r="V92" s="65"/>
      <c r="W92" s="65"/>
      <c r="X92" s="65"/>
      <c r="Y92" s="65"/>
      <c r="Z92" s="66"/>
      <c r="AA92" s="142"/>
      <c r="AB92" s="142"/>
      <c r="AC92" s="142"/>
      <c r="AD92" s="142"/>
    </row>
    <row r="93" spans="1:30">
      <c r="A93" s="12"/>
      <c r="B93" s="65"/>
      <c r="C93" s="65"/>
      <c r="D93" s="65"/>
      <c r="E93" s="65"/>
      <c r="F93" s="65"/>
      <c r="G93" s="64"/>
      <c r="H93" s="65"/>
      <c r="I93" s="65"/>
      <c r="J93" s="65"/>
      <c r="K93" s="65"/>
      <c r="L93" s="65"/>
      <c r="M93" s="65"/>
      <c r="N93" s="65"/>
      <c r="O93" s="65"/>
      <c r="P93" s="65"/>
      <c r="Q93" s="65"/>
      <c r="R93" s="65"/>
      <c r="S93" s="65"/>
      <c r="T93" s="65"/>
      <c r="U93" s="65"/>
      <c r="V93" s="65"/>
      <c r="W93" s="65"/>
      <c r="X93" s="65"/>
      <c r="Y93" s="65"/>
      <c r="Z93" s="66"/>
      <c r="AA93" s="142"/>
      <c r="AB93" s="142"/>
      <c r="AC93" s="142"/>
      <c r="AD93" s="142"/>
    </row>
    <row r="94" spans="1:30">
      <c r="A94" s="12"/>
      <c r="B94" s="65"/>
      <c r="C94" s="65"/>
      <c r="D94" s="65"/>
      <c r="E94" s="65"/>
      <c r="F94" s="65"/>
      <c r="G94" s="64"/>
      <c r="H94" s="65"/>
      <c r="I94" s="65"/>
      <c r="J94" s="65"/>
      <c r="K94" s="65"/>
      <c r="L94" s="65"/>
      <c r="M94" s="65"/>
      <c r="N94" s="65"/>
      <c r="O94" s="65"/>
      <c r="P94" s="65"/>
      <c r="Q94" s="65"/>
      <c r="R94" s="65"/>
      <c r="S94" s="65"/>
      <c r="T94" s="65"/>
      <c r="U94" s="65"/>
      <c r="V94" s="65"/>
      <c r="W94" s="65"/>
      <c r="X94" s="65"/>
      <c r="Y94" s="65"/>
      <c r="Z94" s="66"/>
      <c r="AA94" s="142"/>
      <c r="AB94" s="142"/>
      <c r="AC94" s="142"/>
      <c r="AD94" s="142"/>
    </row>
    <row r="95" spans="1:30" ht="15.75" thickBot="1">
      <c r="A95" s="38" t="s">
        <v>27</v>
      </c>
      <c r="B95" s="40">
        <f t="shared" ref="B95:V95" si="8">SUM(B81:B94)</f>
        <v>0</v>
      </c>
      <c r="C95" s="40">
        <f t="shared" si="8"/>
        <v>0</v>
      </c>
      <c r="D95" s="40">
        <f t="shared" si="8"/>
        <v>0</v>
      </c>
      <c r="E95" s="40">
        <f t="shared" si="8"/>
        <v>0</v>
      </c>
      <c r="F95" s="40">
        <f t="shared" si="8"/>
        <v>0</v>
      </c>
      <c r="G95" s="41">
        <f t="shared" si="8"/>
        <v>0</v>
      </c>
      <c r="H95" s="40">
        <f t="shared" si="8"/>
        <v>0</v>
      </c>
      <c r="I95" s="40">
        <f t="shared" si="8"/>
        <v>0</v>
      </c>
      <c r="J95" s="40">
        <f t="shared" si="8"/>
        <v>0</v>
      </c>
      <c r="K95" s="40">
        <f t="shared" si="8"/>
        <v>0</v>
      </c>
      <c r="L95" s="40">
        <f t="shared" si="8"/>
        <v>0</v>
      </c>
      <c r="M95" s="40">
        <f t="shared" si="8"/>
        <v>0</v>
      </c>
      <c r="N95" s="40">
        <f t="shared" si="8"/>
        <v>0</v>
      </c>
      <c r="O95" s="40">
        <f t="shared" si="8"/>
        <v>0</v>
      </c>
      <c r="P95" s="40">
        <f t="shared" si="8"/>
        <v>0</v>
      </c>
      <c r="Q95" s="40">
        <f t="shared" si="8"/>
        <v>0</v>
      </c>
      <c r="R95" s="40">
        <f t="shared" si="8"/>
        <v>0</v>
      </c>
      <c r="S95" s="40">
        <f t="shared" si="8"/>
        <v>0</v>
      </c>
      <c r="T95" s="40">
        <f t="shared" si="8"/>
        <v>0</v>
      </c>
      <c r="U95" s="40">
        <f t="shared" si="8"/>
        <v>0</v>
      </c>
      <c r="V95" s="40">
        <f t="shared" si="8"/>
        <v>0</v>
      </c>
      <c r="W95" s="40">
        <f>IF(B13&lt;13,0,SUM(W81:W94))</f>
        <v>0</v>
      </c>
      <c r="X95" s="40">
        <f>IF(B13&lt;25,0,SUM(X81:X94))</f>
        <v>0</v>
      </c>
      <c r="Y95" s="40">
        <f>IF(B13&lt;37,0,SUM(Y81:Y94))</f>
        <v>0</v>
      </c>
      <c r="Z95" s="42">
        <f>IF(B13&lt;49,0,SUM(Z81:Z94))</f>
        <v>0</v>
      </c>
      <c r="AA95" s="142"/>
      <c r="AB95" s="142"/>
      <c r="AC95" s="142"/>
      <c r="AD95" s="142"/>
    </row>
    <row r="96" spans="1:30"/>
    <row r="97" spans="1:1">
      <c r="A97" s="13" t="s">
        <v>40</v>
      </c>
    </row>
    <row r="98" spans="1:1"/>
    <row r="99" spans="1:1"/>
    <row r="100" spans="1:1"/>
    <row r="101" spans="1:1">
      <c r="A101" s="13" t="s">
        <v>41</v>
      </c>
    </row>
    <row r="102" spans="1:1">
      <c r="A102" s="20" t="s">
        <v>67</v>
      </c>
    </row>
    <row r="103" spans="1:1">
      <c r="A103" s="3" t="s">
        <v>48</v>
      </c>
    </row>
    <row r="104" spans="1:1">
      <c r="A104" s="3" t="s">
        <v>49</v>
      </c>
    </row>
    <row r="105" spans="1:1"/>
    <row r="106" spans="1:1"/>
    <row r="107" spans="1:1">
      <c r="A107" s="13" t="s">
        <v>23</v>
      </c>
    </row>
    <row r="108" spans="1:1">
      <c r="A108" s="20" t="s">
        <v>67</v>
      </c>
    </row>
    <row r="109" spans="1:1">
      <c r="A109" s="67" t="s">
        <v>45</v>
      </c>
    </row>
    <row r="110" spans="1:1">
      <c r="A110" s="3" t="s">
        <v>47</v>
      </c>
    </row>
    <row r="111" spans="1:1">
      <c r="A111" s="3" t="s">
        <v>50</v>
      </c>
    </row>
    <row r="112" spans="1:1">
      <c r="A112" s="3" t="s">
        <v>46</v>
      </c>
    </row>
    <row r="113" spans="1:1">
      <c r="A113" s="67" t="s">
        <v>17</v>
      </c>
    </row>
    <row r="114" spans="1:1">
      <c r="A114" s="3" t="s">
        <v>51</v>
      </c>
    </row>
    <row r="115" spans="1:1"/>
  </sheetData>
  <sheetProtection algorithmName="SHA-512" hashValue="9F1UzYW2G+DiuphS0tpZYyrR6m9ahbxQ/oWW4TbhJFBCFwCEUxxlE4eS2ScsoA8DvgBTCPpAyVd+Iok5a4wFcQ==" saltValue="7V3KRyL09iqFGR1FrANqgQ==" spinCount="100000" sheet="1" objects="1" scenarios="1"/>
  <mergeCells count="22">
    <mergeCell ref="A37:C37"/>
    <mergeCell ref="A4:Q8"/>
    <mergeCell ref="B10:D10"/>
    <mergeCell ref="B11:D11"/>
    <mergeCell ref="B12:D12"/>
    <mergeCell ref="B13:D13"/>
    <mergeCell ref="A16:Z16"/>
    <mergeCell ref="A25:D27"/>
    <mergeCell ref="A34:D34"/>
    <mergeCell ref="A35:C35"/>
    <mergeCell ref="A36:C36"/>
    <mergeCell ref="G36:R36"/>
    <mergeCell ref="A56:Z56"/>
    <mergeCell ref="AA58:AD77"/>
    <mergeCell ref="A79:Z79"/>
    <mergeCell ref="AA81:AD95"/>
    <mergeCell ref="A38:C38"/>
    <mergeCell ref="G38:R39"/>
    <mergeCell ref="A39:C39"/>
    <mergeCell ref="A40:C40"/>
    <mergeCell ref="A43:F43"/>
    <mergeCell ref="G48:R52"/>
  </mergeCells>
  <conditionalFormatting sqref="Z18:Z22">
    <cfRule type="expression" dxfId="351" priority="18">
      <formula>$B$13&lt;49</formula>
    </cfRule>
  </conditionalFormatting>
  <conditionalFormatting sqref="Y18:Z22">
    <cfRule type="expression" dxfId="350" priority="19">
      <formula>$B$13&lt;37</formula>
    </cfRule>
  </conditionalFormatting>
  <conditionalFormatting sqref="X18:Z22">
    <cfRule type="expression" dxfId="349" priority="20">
      <formula>$B$13&lt;25</formula>
    </cfRule>
  </conditionalFormatting>
  <conditionalFormatting sqref="W18:Z22">
    <cfRule type="expression" dxfId="348" priority="21">
      <formula>$B$13&lt;13</formula>
    </cfRule>
  </conditionalFormatting>
  <conditionalFormatting sqref="B17 B57 B80">
    <cfRule type="expression" dxfId="347" priority="39">
      <formula>$B$13&gt;0</formula>
    </cfRule>
  </conditionalFormatting>
  <conditionalFormatting sqref="C17 C57 C80">
    <cfRule type="expression" dxfId="346" priority="38">
      <formula>$B$13&gt;12</formula>
    </cfRule>
  </conditionalFormatting>
  <conditionalFormatting sqref="D17 D57 D80">
    <cfRule type="expression" dxfId="345" priority="37">
      <formula>$B$13&gt;24</formula>
    </cfRule>
  </conditionalFormatting>
  <conditionalFormatting sqref="E17 E57 E80">
    <cfRule type="expression" dxfId="344" priority="36">
      <formula>$B$13&gt;36</formula>
    </cfRule>
  </conditionalFormatting>
  <conditionalFormatting sqref="F17 F57 F80">
    <cfRule type="expression" dxfId="343" priority="35">
      <formula>$B$13&gt;48</formula>
    </cfRule>
  </conditionalFormatting>
  <conditionalFormatting sqref="Y17:Z17 Y57:Z76 Y80:Z94 Y23:Z23">
    <cfRule type="expression" dxfId="342" priority="32">
      <formula>$B$13&lt;37</formula>
    </cfRule>
  </conditionalFormatting>
  <conditionalFormatting sqref="X17:Z17 X57:Z76 X80:Z94 X23:Z23">
    <cfRule type="expression" dxfId="341" priority="33">
      <formula>$B$13&lt;25</formula>
    </cfRule>
  </conditionalFormatting>
  <conditionalFormatting sqref="W17:Z17 W57:Z76 W80:Z94 W23:Z23">
    <cfRule type="expression" dxfId="340" priority="34">
      <formula>$B$13&lt;13</formula>
    </cfRule>
  </conditionalFormatting>
  <conditionalFormatting sqref="Z17 Z57:Z76 Z80:Z94 Z23">
    <cfRule type="expression" dxfId="339" priority="31">
      <formula>$B$13&lt;49</formula>
    </cfRule>
  </conditionalFormatting>
  <conditionalFormatting sqref="F44:F46 F48:F52">
    <cfRule type="expression" dxfId="338" priority="22">
      <formula>$B$13&lt;48</formula>
    </cfRule>
  </conditionalFormatting>
  <conditionalFormatting sqref="B44">
    <cfRule type="expression" dxfId="337" priority="30">
      <formula>$B$13&gt;0</formula>
    </cfRule>
  </conditionalFormatting>
  <conditionalFormatting sqref="C44">
    <cfRule type="expression" dxfId="336" priority="29">
      <formula>$B$13&gt;12</formula>
    </cfRule>
  </conditionalFormatting>
  <conditionalFormatting sqref="D44">
    <cfRule type="expression" dxfId="335" priority="28">
      <formula>$B$13&gt;24</formula>
    </cfRule>
  </conditionalFormatting>
  <conditionalFormatting sqref="E44">
    <cfRule type="expression" dxfId="334" priority="27">
      <formula>$B$13&gt;36</formula>
    </cfRule>
  </conditionalFormatting>
  <conditionalFormatting sqref="F44">
    <cfRule type="expression" dxfId="333" priority="26">
      <formula>$B$13&gt;48</formula>
    </cfRule>
  </conditionalFormatting>
  <conditionalFormatting sqref="E44:F46 E48:F52">
    <cfRule type="expression" dxfId="332" priority="23">
      <formula>$B$13&lt;37</formula>
    </cfRule>
  </conditionalFormatting>
  <conditionalFormatting sqref="D44:F46 D48:F52">
    <cfRule type="expression" dxfId="331" priority="24">
      <formula>$B$13&lt;25</formula>
    </cfRule>
  </conditionalFormatting>
  <conditionalFormatting sqref="C44:F46 C48:F52">
    <cfRule type="expression" dxfId="330" priority="25">
      <formula>$B$13&lt;13</formula>
    </cfRule>
  </conditionalFormatting>
  <conditionalFormatting sqref="C18:F18">
    <cfRule type="expression" dxfId="329" priority="17">
      <formula>$B$13&lt;13</formula>
    </cfRule>
  </conditionalFormatting>
  <conditionalFormatting sqref="D18:F18">
    <cfRule type="expression" dxfId="328" priority="16">
      <formula>AND($B$13&gt;12,$B$13&lt;=24)</formula>
    </cfRule>
  </conditionalFormatting>
  <conditionalFormatting sqref="E18:F18">
    <cfRule type="expression" dxfId="327" priority="15">
      <formula>AND($B$13&gt;24,$B$13&lt;=36)</formula>
    </cfRule>
  </conditionalFormatting>
  <conditionalFormatting sqref="F18">
    <cfRule type="expression" dxfId="326" priority="13">
      <formula>AND($B$13&gt;36,$B$13&lt;=48)</formula>
    </cfRule>
  </conditionalFormatting>
  <conditionalFormatting sqref="Y77:Z77">
    <cfRule type="expression" dxfId="325" priority="10">
      <formula>$B$13&lt;37</formula>
    </cfRule>
  </conditionalFormatting>
  <conditionalFormatting sqref="X77:Z77">
    <cfRule type="expression" dxfId="324" priority="11">
      <formula>$B$13&lt;25</formula>
    </cfRule>
  </conditionalFormatting>
  <conditionalFormatting sqref="W77:Z77">
    <cfRule type="expression" dxfId="323" priority="12">
      <formula>$B$13&lt;13</formula>
    </cfRule>
  </conditionalFormatting>
  <conditionalFormatting sqref="Z77">
    <cfRule type="expression" dxfId="322" priority="9">
      <formula>$B$13&lt;49</formula>
    </cfRule>
  </conditionalFormatting>
  <conditionalFormatting sqref="Y95:Z95">
    <cfRule type="expression" dxfId="321" priority="6">
      <formula>$B$13&lt;37</formula>
    </cfRule>
  </conditionalFormatting>
  <conditionalFormatting sqref="X95:Z95">
    <cfRule type="expression" dxfId="320" priority="7">
      <formula>$B$13&lt;25</formula>
    </cfRule>
  </conditionalFormatting>
  <conditionalFormatting sqref="W95:Z95">
    <cfRule type="expression" dxfId="319" priority="8">
      <formula>$B$13&lt;13</formula>
    </cfRule>
  </conditionalFormatting>
  <conditionalFormatting sqref="Z95">
    <cfRule type="expression" dxfId="318" priority="5">
      <formula>$B$13&lt;49</formula>
    </cfRule>
  </conditionalFormatting>
  <conditionalFormatting sqref="F47">
    <cfRule type="expression" dxfId="317" priority="1">
      <formula>$B$13&lt;48</formula>
    </cfRule>
  </conditionalFormatting>
  <conditionalFormatting sqref="E47:F47">
    <cfRule type="expression" dxfId="316" priority="2">
      <formula>$B$13&lt;37</formula>
    </cfRule>
  </conditionalFormatting>
  <conditionalFormatting sqref="D47:F47">
    <cfRule type="expression" dxfId="315" priority="3">
      <formula>$B$13&lt;25</formula>
    </cfRule>
  </conditionalFormatting>
  <conditionalFormatting sqref="C47:F47">
    <cfRule type="expression" dxfId="314" priority="4">
      <formula>$B$13&lt;13</formula>
    </cfRule>
  </conditionalFormatting>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UL115"/>
  <sheetViews>
    <sheetView zoomScale="85" zoomScaleNormal="85" workbookViewId="0">
      <selection activeCell="C46" sqref="C46"/>
    </sheetView>
  </sheetViews>
  <sheetFormatPr baseColWidth="10" defaultColWidth="0" defaultRowHeight="15" zeroHeight="1"/>
  <cols>
    <col min="1" max="1" width="51.5703125" style="3" customWidth="1"/>
    <col min="2" max="2" width="13.28515625" style="3" customWidth="1"/>
    <col min="3" max="3" width="13" style="3" customWidth="1"/>
    <col min="4" max="4" width="14" style="3" customWidth="1"/>
    <col min="5" max="6" width="10.28515625" style="3" customWidth="1"/>
    <col min="7" max="7" width="10.28515625" style="3" bestFit="1" customWidth="1"/>
    <col min="8" max="8" width="10.42578125" style="3" customWidth="1"/>
    <col min="9" max="22" width="10.28515625" style="3" bestFit="1" customWidth="1"/>
    <col min="23" max="23" width="14.140625" style="3" bestFit="1" customWidth="1"/>
    <col min="24" max="24" width="10.28515625" style="3" customWidth="1"/>
    <col min="25" max="25" width="13.140625" style="3" bestFit="1" customWidth="1"/>
    <col min="26" max="26" width="10.28515625" style="3" customWidth="1"/>
    <col min="27" max="29" width="10" style="3" customWidth="1"/>
    <col min="30" max="30" width="12.28515625" style="3" customWidth="1"/>
    <col min="31" max="31" width="10" style="3" customWidth="1"/>
    <col min="32" max="226" width="10" style="3" hidden="1"/>
    <col min="227" max="227" width="38.5703125" style="3" hidden="1"/>
    <col min="228" max="232" width="10.28515625" style="3" hidden="1"/>
    <col min="233" max="233" width="10" style="3" hidden="1"/>
    <col min="234" max="234" width="10.42578125" style="3" hidden="1"/>
    <col min="235" max="482" width="10" style="3" hidden="1"/>
    <col min="483" max="483" width="38.5703125" style="3" hidden="1"/>
    <col min="484" max="488" width="10.28515625" style="3" hidden="1"/>
    <col min="489" max="489" width="10" style="3" hidden="1"/>
    <col min="490" max="490" width="10.42578125" style="3" hidden="1"/>
    <col min="491" max="738" width="10" style="3" hidden="1"/>
    <col min="739" max="739" width="38.5703125" style="3" hidden="1"/>
    <col min="740" max="744" width="10.28515625" style="3" hidden="1"/>
    <col min="745" max="745" width="10" style="3" hidden="1"/>
    <col min="746" max="746" width="10.42578125" style="3" hidden="1"/>
    <col min="747" max="994" width="10" style="3" hidden="1"/>
    <col min="995" max="995" width="38.5703125" style="3" hidden="1"/>
    <col min="996" max="1000" width="10.28515625" style="3" hidden="1"/>
    <col min="1001" max="1001" width="10" style="3" hidden="1"/>
    <col min="1002" max="1002" width="10.42578125" style="3" hidden="1"/>
    <col min="1003" max="1250" width="10" style="3" hidden="1"/>
    <col min="1251" max="1251" width="38.5703125" style="3" hidden="1"/>
    <col min="1252" max="1256" width="10.28515625" style="3" hidden="1"/>
    <col min="1257" max="1257" width="10" style="3" hidden="1"/>
    <col min="1258" max="1258" width="10.42578125" style="3" hidden="1"/>
    <col min="1259" max="1506" width="10" style="3" hidden="1"/>
    <col min="1507" max="1507" width="38.5703125" style="3" hidden="1"/>
    <col min="1508" max="1512" width="10.28515625" style="3" hidden="1"/>
    <col min="1513" max="1513" width="10" style="3" hidden="1"/>
    <col min="1514" max="1514" width="10.42578125" style="3" hidden="1"/>
    <col min="1515" max="1762" width="10" style="3" hidden="1"/>
    <col min="1763" max="1763" width="38.5703125" style="3" hidden="1"/>
    <col min="1764" max="1768" width="10.28515625" style="3" hidden="1"/>
    <col min="1769" max="1769" width="10" style="3" hidden="1"/>
    <col min="1770" max="1770" width="10.42578125" style="3" hidden="1"/>
    <col min="1771" max="2018" width="10" style="3" hidden="1"/>
    <col min="2019" max="2019" width="38.5703125" style="3" hidden="1"/>
    <col min="2020" max="2024" width="10.28515625" style="3" hidden="1"/>
    <col min="2025" max="2025" width="10" style="3" hidden="1"/>
    <col min="2026" max="2026" width="10.42578125" style="3" hidden="1"/>
    <col min="2027" max="2274" width="10" style="3" hidden="1"/>
    <col min="2275" max="2275" width="38.5703125" style="3" hidden="1"/>
    <col min="2276" max="2280" width="10.28515625" style="3" hidden="1"/>
    <col min="2281" max="2281" width="10" style="3" hidden="1"/>
    <col min="2282" max="2282" width="10.42578125" style="3" hidden="1"/>
    <col min="2283" max="2530" width="10" style="3" hidden="1"/>
    <col min="2531" max="2531" width="38.5703125" style="3" hidden="1"/>
    <col min="2532" max="2536" width="10.28515625" style="3" hidden="1"/>
    <col min="2537" max="2537" width="10" style="3" hidden="1"/>
    <col min="2538" max="2538" width="10.42578125" style="3" hidden="1"/>
    <col min="2539" max="2786" width="10" style="3" hidden="1"/>
    <col min="2787" max="2787" width="38.5703125" style="3" hidden="1"/>
    <col min="2788" max="2792" width="10.28515625" style="3" hidden="1"/>
    <col min="2793" max="2793" width="10" style="3" hidden="1"/>
    <col min="2794" max="2794" width="10.42578125" style="3" hidden="1"/>
    <col min="2795" max="3042" width="10" style="3" hidden="1"/>
    <col min="3043" max="3043" width="38.5703125" style="3" hidden="1"/>
    <col min="3044" max="3048" width="10.28515625" style="3" hidden="1"/>
    <col min="3049" max="3049" width="10" style="3" hidden="1"/>
    <col min="3050" max="3050" width="10.42578125" style="3" hidden="1"/>
    <col min="3051" max="3298" width="10" style="3" hidden="1"/>
    <col min="3299" max="3299" width="38.5703125" style="3" hidden="1"/>
    <col min="3300" max="3304" width="10.28515625" style="3" hidden="1"/>
    <col min="3305" max="3305" width="10" style="3" hidden="1"/>
    <col min="3306" max="3306" width="10.42578125" style="3" hidden="1"/>
    <col min="3307" max="3554" width="10" style="3" hidden="1"/>
    <col min="3555" max="3555" width="38.5703125" style="3" hidden="1"/>
    <col min="3556" max="3560" width="10.28515625" style="3" hidden="1"/>
    <col min="3561" max="3561" width="10" style="3" hidden="1"/>
    <col min="3562" max="3562" width="10.42578125" style="3" hidden="1"/>
    <col min="3563" max="3810" width="10" style="3" hidden="1"/>
    <col min="3811" max="3811" width="38.5703125" style="3" hidden="1"/>
    <col min="3812" max="3816" width="10.28515625" style="3" hidden="1"/>
    <col min="3817" max="3817" width="10" style="3" hidden="1"/>
    <col min="3818" max="3818" width="10.42578125" style="3" hidden="1"/>
    <col min="3819" max="4066" width="10" style="3" hidden="1"/>
    <col min="4067" max="4067" width="38.5703125" style="3" hidden="1"/>
    <col min="4068" max="4072" width="10.28515625" style="3" hidden="1"/>
    <col min="4073" max="4073" width="10" style="3" hidden="1"/>
    <col min="4074" max="4074" width="10.42578125" style="3" hidden="1"/>
    <col min="4075" max="4322" width="10" style="3" hidden="1"/>
    <col min="4323" max="4323" width="38.5703125" style="3" hidden="1"/>
    <col min="4324" max="4328" width="10.28515625" style="3" hidden="1"/>
    <col min="4329" max="4329" width="10" style="3" hidden="1"/>
    <col min="4330" max="4330" width="10.42578125" style="3" hidden="1"/>
    <col min="4331" max="4578" width="10" style="3" hidden="1"/>
    <col min="4579" max="4579" width="38.5703125" style="3" hidden="1"/>
    <col min="4580" max="4584" width="10.28515625" style="3" hidden="1"/>
    <col min="4585" max="4585" width="10" style="3" hidden="1"/>
    <col min="4586" max="4586" width="10.42578125" style="3" hidden="1"/>
    <col min="4587" max="4834" width="10" style="3" hidden="1"/>
    <col min="4835" max="4835" width="38.5703125" style="3" hidden="1"/>
    <col min="4836" max="4840" width="10.28515625" style="3" hidden="1"/>
    <col min="4841" max="4841" width="10" style="3" hidden="1"/>
    <col min="4842" max="4842" width="10.42578125" style="3" hidden="1"/>
    <col min="4843" max="5090" width="10" style="3" hidden="1"/>
    <col min="5091" max="5091" width="38.5703125" style="3" hidden="1"/>
    <col min="5092" max="5096" width="10.28515625" style="3" hidden="1"/>
    <col min="5097" max="5097" width="10" style="3" hidden="1"/>
    <col min="5098" max="5098" width="10.42578125" style="3" hidden="1"/>
    <col min="5099" max="5346" width="10" style="3" hidden="1"/>
    <col min="5347" max="5347" width="38.5703125" style="3" hidden="1"/>
    <col min="5348" max="5352" width="10.28515625" style="3" hidden="1"/>
    <col min="5353" max="5353" width="10" style="3" hidden="1"/>
    <col min="5354" max="5354" width="10.42578125" style="3" hidden="1"/>
    <col min="5355" max="5602" width="10" style="3" hidden="1"/>
    <col min="5603" max="5603" width="38.5703125" style="3" hidden="1"/>
    <col min="5604" max="5608" width="10.28515625" style="3" hidden="1"/>
    <col min="5609" max="5609" width="10" style="3" hidden="1"/>
    <col min="5610" max="5610" width="10.42578125" style="3" hidden="1"/>
    <col min="5611" max="5858" width="10" style="3" hidden="1"/>
    <col min="5859" max="5859" width="38.5703125" style="3" hidden="1"/>
    <col min="5860" max="5864" width="10.28515625" style="3" hidden="1"/>
    <col min="5865" max="5865" width="10" style="3" hidden="1"/>
    <col min="5866" max="5866" width="10.42578125" style="3" hidden="1"/>
    <col min="5867" max="6114" width="10" style="3" hidden="1"/>
    <col min="6115" max="6115" width="38.5703125" style="3" hidden="1"/>
    <col min="6116" max="6120" width="10.28515625" style="3" hidden="1"/>
    <col min="6121" max="6121" width="10" style="3" hidden="1"/>
    <col min="6122" max="6122" width="10.42578125" style="3" hidden="1"/>
    <col min="6123" max="6370" width="10" style="3" hidden="1"/>
    <col min="6371" max="6371" width="38.5703125" style="3" hidden="1"/>
    <col min="6372" max="6376" width="10.28515625" style="3" hidden="1"/>
    <col min="6377" max="6377" width="10" style="3" hidden="1"/>
    <col min="6378" max="6378" width="10.42578125" style="3" hidden="1"/>
    <col min="6379" max="6626" width="10" style="3" hidden="1"/>
    <col min="6627" max="6627" width="38.5703125" style="3" hidden="1"/>
    <col min="6628" max="6632" width="10.28515625" style="3" hidden="1"/>
    <col min="6633" max="6633" width="10" style="3" hidden="1"/>
    <col min="6634" max="6634" width="10.42578125" style="3" hidden="1"/>
    <col min="6635" max="6882" width="10" style="3" hidden="1"/>
    <col min="6883" max="6883" width="38.5703125" style="3" hidden="1"/>
    <col min="6884" max="6888" width="10.28515625" style="3" hidden="1"/>
    <col min="6889" max="6889" width="10" style="3" hidden="1"/>
    <col min="6890" max="6890" width="10.42578125" style="3" hidden="1"/>
    <col min="6891" max="7138" width="10" style="3" hidden="1"/>
    <col min="7139" max="7139" width="38.5703125" style="3" hidden="1"/>
    <col min="7140" max="7144" width="10.28515625" style="3" hidden="1"/>
    <col min="7145" max="7145" width="10" style="3" hidden="1"/>
    <col min="7146" max="7146" width="10.42578125" style="3" hidden="1"/>
    <col min="7147" max="7394" width="10" style="3" hidden="1"/>
    <col min="7395" max="7395" width="38.5703125" style="3" hidden="1"/>
    <col min="7396" max="7400" width="10.28515625" style="3" hidden="1"/>
    <col min="7401" max="7401" width="10" style="3" hidden="1"/>
    <col min="7402" max="7402" width="10.42578125" style="3" hidden="1"/>
    <col min="7403" max="7650" width="10" style="3" hidden="1"/>
    <col min="7651" max="7651" width="38.5703125" style="3" hidden="1"/>
    <col min="7652" max="7656" width="10.28515625" style="3" hidden="1"/>
    <col min="7657" max="7657" width="10" style="3" hidden="1"/>
    <col min="7658" max="7658" width="10.42578125" style="3" hidden="1"/>
    <col min="7659" max="7906" width="10" style="3" hidden="1"/>
    <col min="7907" max="7907" width="38.5703125" style="3" hidden="1"/>
    <col min="7908" max="7912" width="10.28515625" style="3" hidden="1"/>
    <col min="7913" max="7913" width="10" style="3" hidden="1"/>
    <col min="7914" max="7914" width="10.42578125" style="3" hidden="1"/>
    <col min="7915" max="8162" width="10" style="3" hidden="1"/>
    <col min="8163" max="8163" width="38.5703125" style="3" hidden="1"/>
    <col min="8164" max="8168" width="10.28515625" style="3" hidden="1"/>
    <col min="8169" max="8169" width="10" style="3" hidden="1"/>
    <col min="8170" max="8170" width="10.42578125" style="3" hidden="1"/>
    <col min="8171" max="8418" width="10" style="3" hidden="1"/>
    <col min="8419" max="8419" width="38.5703125" style="3" hidden="1"/>
    <col min="8420" max="8424" width="10.28515625" style="3" hidden="1"/>
    <col min="8425" max="8425" width="10" style="3" hidden="1"/>
    <col min="8426" max="8426" width="10.42578125" style="3" hidden="1"/>
    <col min="8427" max="8674" width="10" style="3" hidden="1"/>
    <col min="8675" max="8675" width="38.5703125" style="3" hidden="1"/>
    <col min="8676" max="8680" width="10.28515625" style="3" hidden="1"/>
    <col min="8681" max="8681" width="10" style="3" hidden="1"/>
    <col min="8682" max="8682" width="10.42578125" style="3" hidden="1"/>
    <col min="8683" max="8930" width="10" style="3" hidden="1"/>
    <col min="8931" max="8931" width="38.5703125" style="3" hidden="1"/>
    <col min="8932" max="8936" width="10.28515625" style="3" hidden="1"/>
    <col min="8937" max="8937" width="10" style="3" hidden="1"/>
    <col min="8938" max="8938" width="10.42578125" style="3" hidden="1"/>
    <col min="8939" max="9186" width="10" style="3" hidden="1"/>
    <col min="9187" max="9187" width="38.5703125" style="3" hidden="1"/>
    <col min="9188" max="9192" width="10.28515625" style="3" hidden="1"/>
    <col min="9193" max="9193" width="10" style="3" hidden="1"/>
    <col min="9194" max="9194" width="10.42578125" style="3" hidden="1"/>
    <col min="9195" max="9442" width="10" style="3" hidden="1"/>
    <col min="9443" max="9443" width="38.5703125" style="3" hidden="1"/>
    <col min="9444" max="9448" width="10.28515625" style="3" hidden="1"/>
    <col min="9449" max="9449" width="10" style="3" hidden="1"/>
    <col min="9450" max="9450" width="10.42578125" style="3" hidden="1"/>
    <col min="9451" max="9698" width="10" style="3" hidden="1"/>
    <col min="9699" max="9699" width="38.5703125" style="3" hidden="1"/>
    <col min="9700" max="9704" width="10.28515625" style="3" hidden="1"/>
    <col min="9705" max="9705" width="10" style="3" hidden="1"/>
    <col min="9706" max="9706" width="10.42578125" style="3" hidden="1"/>
    <col min="9707" max="9954" width="10" style="3" hidden="1"/>
    <col min="9955" max="9955" width="38.5703125" style="3" hidden="1"/>
    <col min="9956" max="9960" width="10.28515625" style="3" hidden="1"/>
    <col min="9961" max="9961" width="10" style="3" hidden="1"/>
    <col min="9962" max="9962" width="10.42578125" style="3" hidden="1"/>
    <col min="9963" max="10210" width="10" style="3" hidden="1"/>
    <col min="10211" max="10211" width="38.5703125" style="3" hidden="1"/>
    <col min="10212" max="10216" width="10.28515625" style="3" hidden="1"/>
    <col min="10217" max="10217" width="10" style="3" hidden="1"/>
    <col min="10218" max="10218" width="10.42578125" style="3" hidden="1"/>
    <col min="10219" max="10466" width="10" style="3" hidden="1"/>
    <col min="10467" max="10467" width="38.5703125" style="3" hidden="1"/>
    <col min="10468" max="10472" width="10.28515625" style="3" hidden="1"/>
    <col min="10473" max="10473" width="10" style="3" hidden="1"/>
    <col min="10474" max="10474" width="10.42578125" style="3" hidden="1"/>
    <col min="10475" max="10722" width="10" style="3" hidden="1"/>
    <col min="10723" max="10723" width="38.5703125" style="3" hidden="1"/>
    <col min="10724" max="10728" width="10.28515625" style="3" hidden="1"/>
    <col min="10729" max="10729" width="10" style="3" hidden="1"/>
    <col min="10730" max="10730" width="10.42578125" style="3" hidden="1"/>
    <col min="10731" max="10978" width="10" style="3" hidden="1"/>
    <col min="10979" max="10979" width="38.5703125" style="3" hidden="1"/>
    <col min="10980" max="10984" width="10.28515625" style="3" hidden="1"/>
    <col min="10985" max="10985" width="10" style="3" hidden="1"/>
    <col min="10986" max="10986" width="10.42578125" style="3" hidden="1"/>
    <col min="10987" max="11234" width="10" style="3" hidden="1"/>
    <col min="11235" max="11235" width="38.5703125" style="3" hidden="1"/>
    <col min="11236" max="11240" width="10.28515625" style="3" hidden="1"/>
    <col min="11241" max="11241" width="10" style="3" hidden="1"/>
    <col min="11242" max="11242" width="10.42578125" style="3" hidden="1"/>
    <col min="11243" max="11490" width="10" style="3" hidden="1"/>
    <col min="11491" max="11491" width="38.5703125" style="3" hidden="1"/>
    <col min="11492" max="11496" width="10.28515625" style="3" hidden="1"/>
    <col min="11497" max="11497" width="10" style="3" hidden="1"/>
    <col min="11498" max="11498" width="10.42578125" style="3" hidden="1"/>
    <col min="11499" max="11746" width="10" style="3" hidden="1"/>
    <col min="11747" max="11747" width="38.5703125" style="3" hidden="1"/>
    <col min="11748" max="11752" width="10.28515625" style="3" hidden="1"/>
    <col min="11753" max="11753" width="10" style="3" hidden="1"/>
    <col min="11754" max="11754" width="10.42578125" style="3" hidden="1"/>
    <col min="11755" max="12002" width="10" style="3" hidden="1"/>
    <col min="12003" max="12003" width="38.5703125" style="3" hidden="1"/>
    <col min="12004" max="12008" width="10.28515625" style="3" hidden="1"/>
    <col min="12009" max="12009" width="10" style="3" hidden="1"/>
    <col min="12010" max="12010" width="10.42578125" style="3" hidden="1"/>
    <col min="12011" max="12258" width="10" style="3" hidden="1"/>
    <col min="12259" max="12259" width="38.5703125" style="3" hidden="1"/>
    <col min="12260" max="12264" width="10.28515625" style="3" hidden="1"/>
    <col min="12265" max="12265" width="10" style="3" hidden="1"/>
    <col min="12266" max="12266" width="10.42578125" style="3" hidden="1"/>
    <col min="12267" max="12514" width="10" style="3" hidden="1"/>
    <col min="12515" max="12515" width="38.5703125" style="3" hidden="1"/>
    <col min="12516" max="12520" width="10.28515625" style="3" hidden="1"/>
    <col min="12521" max="12521" width="10" style="3" hidden="1"/>
    <col min="12522" max="12522" width="10.42578125" style="3" hidden="1"/>
    <col min="12523" max="12770" width="10" style="3" hidden="1"/>
    <col min="12771" max="12771" width="38.5703125" style="3" hidden="1"/>
    <col min="12772" max="12776" width="10.28515625" style="3" hidden="1"/>
    <col min="12777" max="12777" width="10" style="3" hidden="1"/>
    <col min="12778" max="12778" width="10.42578125" style="3" hidden="1"/>
    <col min="12779" max="13026" width="10" style="3" hidden="1"/>
    <col min="13027" max="13027" width="38.5703125" style="3" hidden="1"/>
    <col min="13028" max="13032" width="10.28515625" style="3" hidden="1"/>
    <col min="13033" max="13033" width="10" style="3" hidden="1"/>
    <col min="13034" max="13034" width="10.42578125" style="3" hidden="1"/>
    <col min="13035" max="13282" width="10" style="3" hidden="1"/>
    <col min="13283" max="13283" width="38.5703125" style="3" hidden="1"/>
    <col min="13284" max="13288" width="10.28515625" style="3" hidden="1"/>
    <col min="13289" max="13289" width="10" style="3" hidden="1"/>
    <col min="13290" max="13290" width="10.42578125" style="3" hidden="1"/>
    <col min="13291" max="13538" width="10" style="3" hidden="1"/>
    <col min="13539" max="13539" width="38.5703125" style="3" hidden="1"/>
    <col min="13540" max="13544" width="10.28515625" style="3" hidden="1"/>
    <col min="13545" max="13545" width="10" style="3" hidden="1"/>
    <col min="13546" max="13546" width="10.42578125" style="3" hidden="1"/>
    <col min="13547" max="13794" width="10" style="3" hidden="1"/>
    <col min="13795" max="13795" width="38.5703125" style="3" hidden="1"/>
    <col min="13796" max="13800" width="10.28515625" style="3" hidden="1"/>
    <col min="13801" max="13801" width="10" style="3" hidden="1"/>
    <col min="13802" max="13802" width="10.42578125" style="3" hidden="1"/>
    <col min="13803" max="14050" width="10" style="3" hidden="1"/>
    <col min="14051" max="14051" width="38.5703125" style="3" hidden="1"/>
    <col min="14052" max="14056" width="10.28515625" style="3" hidden="1"/>
    <col min="14057" max="14057" width="10" style="3" hidden="1"/>
    <col min="14058" max="14058" width="10.42578125" style="3" hidden="1"/>
    <col min="14059" max="14306" width="10" style="3" hidden="1"/>
    <col min="14307" max="14307" width="38.5703125" style="3" hidden="1"/>
    <col min="14308" max="14312" width="10.28515625" style="3" hidden="1"/>
    <col min="14313" max="14313" width="10" style="3" hidden="1"/>
    <col min="14314" max="14314" width="10.42578125" style="3" hidden="1"/>
    <col min="14315" max="14562" width="10" style="3" hidden="1"/>
    <col min="14563" max="14563" width="38.5703125" style="3" hidden="1"/>
    <col min="14564" max="14568" width="10.28515625" style="3" hidden="1"/>
    <col min="14569" max="14569" width="10" style="3" hidden="1"/>
    <col min="14570" max="14570" width="10.42578125" style="3" hidden="1"/>
    <col min="14571" max="14818" width="10" style="3" hidden="1"/>
    <col min="14819" max="14819" width="38.5703125" style="3" hidden="1"/>
    <col min="14820" max="14824" width="10.28515625" style="3" hidden="1"/>
    <col min="14825" max="14825" width="10" style="3" hidden="1"/>
    <col min="14826" max="14826" width="10.42578125" style="3" hidden="1"/>
    <col min="14827" max="15074" width="10" style="3" hidden="1"/>
    <col min="15075" max="15075" width="38.5703125" style="3" hidden="1"/>
    <col min="15076" max="15080" width="10.28515625" style="3" hidden="1"/>
    <col min="15081" max="15081" width="10" style="3" hidden="1"/>
    <col min="15082" max="15082" width="10.42578125" style="3" hidden="1"/>
    <col min="15083" max="15330" width="10" style="3" hidden="1"/>
    <col min="15331" max="15331" width="38.5703125" style="3" hidden="1"/>
    <col min="15332" max="15336" width="10.28515625" style="3" hidden="1"/>
    <col min="15337" max="15337" width="10" style="3" hidden="1"/>
    <col min="15338" max="15338" width="10.42578125" style="3" hidden="1"/>
    <col min="15339" max="15586" width="10" style="3" hidden="1"/>
    <col min="15587" max="15587" width="38.5703125" style="3" hidden="1"/>
    <col min="15588" max="15592" width="10.28515625" style="3" hidden="1"/>
    <col min="15593" max="15593" width="10" style="3" hidden="1"/>
    <col min="15594" max="15594" width="10.42578125" style="3" hidden="1"/>
    <col min="15595" max="15842" width="10" style="3" hidden="1"/>
    <col min="15843" max="15843" width="38.5703125" style="3" hidden="1"/>
    <col min="15844" max="15848" width="10.28515625" style="3" hidden="1"/>
    <col min="15849" max="15849" width="10" style="3" hidden="1"/>
    <col min="15850" max="15850" width="10.42578125" style="3" hidden="1"/>
    <col min="15851" max="16098" width="10" style="3" hidden="1"/>
    <col min="16099" max="16099" width="38.5703125" style="3" hidden="1"/>
    <col min="16100" max="16104" width="10.28515625" style="3" hidden="1"/>
    <col min="16105" max="16105" width="10" style="3" hidden="1"/>
    <col min="16106" max="16106" width="10.42578125" style="3" hidden="1"/>
    <col min="16107" max="16384" width="10" style="3" hidden="1"/>
  </cols>
  <sheetData>
    <row r="1" spans="1:26" s="47" customFormat="1" ht="23.25">
      <c r="A1" s="1" t="s">
        <v>54</v>
      </c>
      <c r="B1" s="119" t="str">
        <f ca="1">RIGHT(CELL("dateiname",A1),LEN(CELL("dateiname",A1))-FIND("]",CELL("dateiname",A1)))</f>
        <v>Kärnten</v>
      </c>
    </row>
    <row r="2" spans="1:26" s="47" customFormat="1"/>
    <row r="3" spans="1:26" s="47" customFormat="1"/>
    <row r="4" spans="1:26" s="48" customFormat="1" ht="15.75" customHeight="1">
      <c r="A4" s="155" t="s">
        <v>68</v>
      </c>
      <c r="B4" s="156"/>
      <c r="C4" s="156"/>
      <c r="D4" s="156"/>
      <c r="E4" s="156"/>
      <c r="F4" s="156"/>
      <c r="G4" s="156"/>
      <c r="H4" s="156"/>
      <c r="I4" s="156"/>
      <c r="J4" s="156"/>
      <c r="K4" s="156"/>
      <c r="L4" s="156"/>
      <c r="M4" s="156"/>
      <c r="N4" s="156"/>
      <c r="O4" s="156"/>
      <c r="P4" s="156"/>
      <c r="Q4" s="156"/>
      <c r="T4" s="2"/>
    </row>
    <row r="5" spans="1:26" s="48" customFormat="1" ht="28.5" customHeight="1">
      <c r="A5" s="156"/>
      <c r="B5" s="156"/>
      <c r="C5" s="156"/>
      <c r="D5" s="156"/>
      <c r="E5" s="156"/>
      <c r="F5" s="156"/>
      <c r="G5" s="156"/>
      <c r="H5" s="156"/>
      <c r="I5" s="156"/>
      <c r="J5" s="156"/>
      <c r="K5" s="156"/>
      <c r="L5" s="156"/>
      <c r="M5" s="156"/>
      <c r="N5" s="156"/>
      <c r="O5" s="156"/>
      <c r="P5" s="156"/>
      <c r="Q5" s="156"/>
      <c r="T5" s="2"/>
    </row>
    <row r="6" spans="1:26" ht="15" customHeight="1">
      <c r="A6" s="156"/>
      <c r="B6" s="156"/>
      <c r="C6" s="156"/>
      <c r="D6" s="156"/>
      <c r="E6" s="156"/>
      <c r="F6" s="156"/>
      <c r="G6" s="156"/>
      <c r="H6" s="156"/>
      <c r="I6" s="156"/>
      <c r="J6" s="156"/>
      <c r="K6" s="156"/>
      <c r="L6" s="156"/>
      <c r="M6" s="156"/>
      <c r="N6" s="156"/>
      <c r="O6" s="156"/>
      <c r="P6" s="156"/>
      <c r="Q6" s="156"/>
    </row>
    <row r="7" spans="1:26">
      <c r="A7" s="156"/>
      <c r="B7" s="156"/>
      <c r="C7" s="156"/>
      <c r="D7" s="156"/>
      <c r="E7" s="156"/>
      <c r="F7" s="156"/>
      <c r="G7" s="156"/>
      <c r="H7" s="156"/>
      <c r="I7" s="156"/>
      <c r="J7" s="156"/>
      <c r="K7" s="156"/>
      <c r="L7" s="156"/>
      <c r="M7" s="156"/>
      <c r="N7" s="156"/>
      <c r="O7" s="156"/>
      <c r="P7" s="156"/>
      <c r="Q7" s="156"/>
    </row>
    <row r="8" spans="1:26" ht="54.75" customHeight="1">
      <c r="A8" s="156"/>
      <c r="B8" s="156"/>
      <c r="C8" s="156"/>
      <c r="D8" s="156"/>
      <c r="E8" s="156"/>
      <c r="F8" s="156"/>
      <c r="G8" s="156"/>
      <c r="H8" s="156"/>
      <c r="I8" s="156"/>
      <c r="J8" s="156"/>
      <c r="K8" s="156"/>
      <c r="L8" s="156"/>
      <c r="M8" s="156"/>
      <c r="N8" s="156"/>
      <c r="O8" s="156"/>
      <c r="P8" s="156"/>
      <c r="Q8" s="156"/>
    </row>
    <row r="9" spans="1:26" s="51" customFormat="1" ht="15.75" thickBot="1">
      <c r="A9" s="49"/>
      <c r="B9" s="49"/>
      <c r="C9" s="49"/>
      <c r="D9" s="49"/>
      <c r="E9" s="50"/>
      <c r="F9" s="50"/>
      <c r="G9" s="50"/>
      <c r="H9" s="50"/>
      <c r="I9" s="50"/>
      <c r="J9" s="50"/>
      <c r="K9" s="50"/>
      <c r="L9" s="50"/>
      <c r="M9" s="50"/>
      <c r="N9" s="50"/>
      <c r="O9" s="50"/>
      <c r="P9" s="50"/>
      <c r="Q9" s="50"/>
    </row>
    <row r="10" spans="1:26" s="51" customFormat="1" ht="15.75" thickTop="1">
      <c r="A10" s="34" t="s">
        <v>94</v>
      </c>
      <c r="B10" s="157">
        <f>'Finanzierungslücken Übersicht'!B5:D5</f>
        <v>0</v>
      </c>
      <c r="C10" s="157"/>
      <c r="D10" s="157"/>
      <c r="G10" s="50"/>
      <c r="H10" s="50"/>
      <c r="I10" s="50"/>
      <c r="J10" s="50"/>
      <c r="K10" s="50"/>
      <c r="L10" s="50"/>
      <c r="M10" s="50"/>
      <c r="N10" s="50"/>
      <c r="O10" s="50"/>
      <c r="P10" s="50"/>
      <c r="Q10" s="50"/>
    </row>
    <row r="11" spans="1:26" s="51" customFormat="1">
      <c r="A11" s="35" t="s">
        <v>37</v>
      </c>
      <c r="B11" s="158">
        <f>'Finanzierungslücken Übersicht'!B6:D6</f>
        <v>0</v>
      </c>
      <c r="C11" s="158"/>
      <c r="D11" s="158"/>
      <c r="F11" s="50"/>
      <c r="G11" s="50"/>
      <c r="H11" s="50"/>
      <c r="I11" s="50"/>
      <c r="J11" s="50"/>
      <c r="K11" s="50"/>
      <c r="L11" s="50"/>
      <c r="M11" s="50"/>
      <c r="N11" s="50"/>
      <c r="O11" s="50"/>
      <c r="P11" s="50"/>
      <c r="Q11" s="50"/>
    </row>
    <row r="12" spans="1:26" s="51" customFormat="1" ht="15.75" customHeight="1">
      <c r="A12" s="36" t="s">
        <v>38</v>
      </c>
      <c r="B12" s="158">
        <f>'Finanzierungslücken Übersicht'!B7:D7</f>
        <v>0</v>
      </c>
      <c r="C12" s="158"/>
      <c r="D12" s="158"/>
      <c r="F12" s="50"/>
      <c r="G12" s="50"/>
      <c r="H12" s="50"/>
      <c r="I12" s="50"/>
      <c r="J12" s="50"/>
      <c r="K12" s="50"/>
      <c r="L12" s="50"/>
      <c r="M12" s="50"/>
      <c r="N12" s="50"/>
      <c r="O12" s="50"/>
      <c r="P12" s="50"/>
      <c r="Q12" s="50"/>
    </row>
    <row r="13" spans="1:26" s="51" customFormat="1" ht="15.75" thickBot="1">
      <c r="A13" s="52" t="s">
        <v>93</v>
      </c>
      <c r="B13" s="159">
        <f>'Finanzierungslücken Übersicht'!B8:D8</f>
        <v>60</v>
      </c>
      <c r="C13" s="159"/>
      <c r="D13" s="159"/>
      <c r="E13" s="50"/>
      <c r="F13" s="50"/>
      <c r="G13" s="53"/>
      <c r="H13" s="50"/>
      <c r="I13" s="50"/>
      <c r="J13" s="50"/>
      <c r="K13" s="50"/>
      <c r="L13" s="50"/>
      <c r="M13" s="50"/>
      <c r="N13" s="50"/>
      <c r="O13" s="50"/>
      <c r="P13" s="50"/>
      <c r="Q13" s="50"/>
    </row>
    <row r="14" spans="1:26" s="51" customFormat="1" ht="15.75" thickTop="1">
      <c r="A14" s="50"/>
      <c r="B14" s="50"/>
      <c r="C14" s="50"/>
      <c r="D14" s="50"/>
      <c r="E14" s="50"/>
      <c r="F14" s="50"/>
      <c r="G14" s="50"/>
      <c r="H14" s="50"/>
      <c r="I14" s="50"/>
      <c r="J14" s="50"/>
      <c r="K14" s="50"/>
      <c r="L14" s="50"/>
      <c r="M14" s="50"/>
      <c r="N14" s="50"/>
      <c r="O14" s="50"/>
      <c r="P14" s="50"/>
      <c r="Q14" s="50"/>
    </row>
    <row r="15" spans="1:26" ht="16.149999999999999" customHeight="1" thickBot="1"/>
    <row r="16" spans="1:26" ht="15.75" thickBot="1">
      <c r="A16" s="160" t="s">
        <v>9</v>
      </c>
      <c r="B16" s="161"/>
      <c r="C16" s="161"/>
      <c r="D16" s="161"/>
      <c r="E16" s="161"/>
      <c r="F16" s="161"/>
      <c r="G16" s="161"/>
      <c r="H16" s="161"/>
      <c r="I16" s="161"/>
      <c r="J16" s="161"/>
      <c r="K16" s="161"/>
      <c r="L16" s="161"/>
      <c r="M16" s="161"/>
      <c r="N16" s="161"/>
      <c r="O16" s="161"/>
      <c r="P16" s="161"/>
      <c r="Q16" s="161"/>
      <c r="R16" s="161"/>
      <c r="S16" s="161"/>
      <c r="T16" s="161"/>
      <c r="U16" s="161"/>
      <c r="V16" s="161"/>
      <c r="W16" s="161"/>
      <c r="X16" s="161"/>
      <c r="Y16" s="161"/>
      <c r="Z16" s="162"/>
    </row>
    <row r="17" spans="1:30" s="4" customFormat="1" ht="17.25" customHeight="1">
      <c r="A17" s="114" t="s">
        <v>12</v>
      </c>
      <c r="B17" s="115">
        <v>1</v>
      </c>
      <c r="C17" s="72">
        <v>2</v>
      </c>
      <c r="D17" s="72">
        <v>3</v>
      </c>
      <c r="E17" s="72">
        <v>4</v>
      </c>
      <c r="F17" s="72">
        <v>5</v>
      </c>
      <c r="G17" s="72">
        <v>6</v>
      </c>
      <c r="H17" s="72">
        <v>7</v>
      </c>
      <c r="I17" s="72">
        <v>8</v>
      </c>
      <c r="J17" s="72">
        <v>9</v>
      </c>
      <c r="K17" s="72">
        <v>10</v>
      </c>
      <c r="L17" s="72">
        <v>11</v>
      </c>
      <c r="M17" s="72">
        <v>12</v>
      </c>
      <c r="N17" s="72">
        <v>13</v>
      </c>
      <c r="O17" s="72">
        <v>14</v>
      </c>
      <c r="P17" s="72">
        <v>15</v>
      </c>
      <c r="Q17" s="72">
        <v>16</v>
      </c>
      <c r="R17" s="72">
        <v>17</v>
      </c>
      <c r="S17" s="72">
        <v>18</v>
      </c>
      <c r="T17" s="72">
        <v>19</v>
      </c>
      <c r="U17" s="72">
        <v>20</v>
      </c>
      <c r="V17" s="72">
        <v>21</v>
      </c>
      <c r="W17" s="72">
        <v>22</v>
      </c>
      <c r="X17" s="72">
        <v>23</v>
      </c>
      <c r="Y17" s="72">
        <v>24</v>
      </c>
      <c r="Z17" s="73">
        <v>25</v>
      </c>
    </row>
    <row r="18" spans="1:30" s="56" customFormat="1">
      <c r="A18" s="116" t="s">
        <v>20</v>
      </c>
      <c r="B18" s="14">
        <f>B45</f>
        <v>0</v>
      </c>
      <c r="C18" s="14">
        <f>C45</f>
        <v>0</v>
      </c>
      <c r="D18" s="14">
        <f>D45</f>
        <v>0</v>
      </c>
      <c r="E18" s="14">
        <f>E45</f>
        <v>0</v>
      </c>
      <c r="F18" s="14">
        <f>F45</f>
        <v>0</v>
      </c>
      <c r="G18" s="16"/>
      <c r="H18" s="16"/>
      <c r="I18" s="16"/>
      <c r="J18" s="16"/>
      <c r="K18" s="16"/>
      <c r="L18" s="16"/>
      <c r="M18" s="16"/>
      <c r="N18" s="16"/>
      <c r="O18" s="16"/>
      <c r="P18" s="16"/>
      <c r="Q18" s="16"/>
      <c r="R18" s="16"/>
      <c r="S18" s="16"/>
      <c r="T18" s="16"/>
      <c r="U18" s="16"/>
      <c r="V18" s="16"/>
      <c r="W18" s="16"/>
      <c r="X18" s="16"/>
      <c r="Y18" s="16"/>
      <c r="Z18" s="17"/>
    </row>
    <row r="19" spans="1:30" s="8" customFormat="1">
      <c r="A19" s="116" t="s">
        <v>21</v>
      </c>
      <c r="B19" s="14">
        <f t="shared" ref="B19:V19" si="0">B95</f>
        <v>0</v>
      </c>
      <c r="C19" s="14">
        <f t="shared" si="0"/>
        <v>0</v>
      </c>
      <c r="D19" s="14">
        <f t="shared" si="0"/>
        <v>0</v>
      </c>
      <c r="E19" s="14">
        <f t="shared" si="0"/>
        <v>0</v>
      </c>
      <c r="F19" s="14">
        <f t="shared" si="0"/>
        <v>0</v>
      </c>
      <c r="G19" s="18">
        <f t="shared" si="0"/>
        <v>0</v>
      </c>
      <c r="H19" s="18">
        <f t="shared" si="0"/>
        <v>0</v>
      </c>
      <c r="I19" s="18">
        <f t="shared" si="0"/>
        <v>0</v>
      </c>
      <c r="J19" s="18">
        <f t="shared" si="0"/>
        <v>0</v>
      </c>
      <c r="K19" s="18">
        <f t="shared" si="0"/>
        <v>0</v>
      </c>
      <c r="L19" s="18">
        <f t="shared" si="0"/>
        <v>0</v>
      </c>
      <c r="M19" s="18">
        <f t="shared" si="0"/>
        <v>0</v>
      </c>
      <c r="N19" s="18">
        <f t="shared" si="0"/>
        <v>0</v>
      </c>
      <c r="O19" s="18">
        <f t="shared" si="0"/>
        <v>0</v>
      </c>
      <c r="P19" s="18">
        <f t="shared" si="0"/>
        <v>0</v>
      </c>
      <c r="Q19" s="18">
        <f t="shared" si="0"/>
        <v>0</v>
      </c>
      <c r="R19" s="18">
        <f t="shared" si="0"/>
        <v>0</v>
      </c>
      <c r="S19" s="18">
        <f t="shared" si="0"/>
        <v>0</v>
      </c>
      <c r="T19" s="18">
        <f t="shared" si="0"/>
        <v>0</v>
      </c>
      <c r="U19" s="18">
        <f t="shared" si="0"/>
        <v>0</v>
      </c>
      <c r="V19" s="18">
        <f t="shared" si="0"/>
        <v>0</v>
      </c>
      <c r="W19" s="18">
        <f>W95</f>
        <v>0</v>
      </c>
      <c r="X19" s="18">
        <f>X95</f>
        <v>0</v>
      </c>
      <c r="Y19" s="18">
        <f>Y95</f>
        <v>0</v>
      </c>
      <c r="Z19" s="19">
        <f>Z95</f>
        <v>0</v>
      </c>
    </row>
    <row r="20" spans="1:30" s="8" customFormat="1" ht="17.25" customHeight="1">
      <c r="A20" s="116" t="s">
        <v>22</v>
      </c>
      <c r="B20" s="14">
        <f>B77</f>
        <v>0</v>
      </c>
      <c r="C20" s="14">
        <f t="shared" ref="C20:F20" si="1">C77</f>
        <v>0</v>
      </c>
      <c r="D20" s="14">
        <f t="shared" si="1"/>
        <v>0</v>
      </c>
      <c r="E20" s="14">
        <f t="shared" si="1"/>
        <v>0</v>
      </c>
      <c r="F20" s="14">
        <f t="shared" si="1"/>
        <v>0</v>
      </c>
      <c r="G20" s="18">
        <f>G77</f>
        <v>0</v>
      </c>
      <c r="H20" s="18">
        <f>H77</f>
        <v>0</v>
      </c>
      <c r="I20" s="18">
        <f t="shared" ref="I20:V20" si="2">I77</f>
        <v>0</v>
      </c>
      <c r="J20" s="18">
        <f t="shared" si="2"/>
        <v>0</v>
      </c>
      <c r="K20" s="18">
        <f t="shared" si="2"/>
        <v>0</v>
      </c>
      <c r="L20" s="18">
        <f t="shared" si="2"/>
        <v>0</v>
      </c>
      <c r="M20" s="18">
        <f t="shared" si="2"/>
        <v>0</v>
      </c>
      <c r="N20" s="18">
        <f t="shared" si="2"/>
        <v>0</v>
      </c>
      <c r="O20" s="18">
        <f t="shared" si="2"/>
        <v>0</v>
      </c>
      <c r="P20" s="18">
        <f t="shared" si="2"/>
        <v>0</v>
      </c>
      <c r="Q20" s="18">
        <f t="shared" si="2"/>
        <v>0</v>
      </c>
      <c r="R20" s="18">
        <f t="shared" si="2"/>
        <v>0</v>
      </c>
      <c r="S20" s="18">
        <f t="shared" si="2"/>
        <v>0</v>
      </c>
      <c r="T20" s="18">
        <f t="shared" si="2"/>
        <v>0</v>
      </c>
      <c r="U20" s="18">
        <f t="shared" si="2"/>
        <v>0</v>
      </c>
      <c r="V20" s="18">
        <f t="shared" si="2"/>
        <v>0</v>
      </c>
      <c r="W20" s="18">
        <f>W77</f>
        <v>0</v>
      </c>
      <c r="X20" s="18">
        <f>X77</f>
        <v>0</v>
      </c>
      <c r="Y20" s="18">
        <f>Y77</f>
        <v>0</v>
      </c>
      <c r="Z20" s="19">
        <f>Z77</f>
        <v>0</v>
      </c>
      <c r="AA20" s="5"/>
      <c r="AB20" s="6"/>
      <c r="AC20" s="6"/>
      <c r="AD20" s="6"/>
    </row>
    <row r="21" spans="1:30" s="8" customFormat="1">
      <c r="A21" s="116" t="s">
        <v>6</v>
      </c>
      <c r="B21" s="14">
        <f>B19-B20</f>
        <v>0</v>
      </c>
      <c r="C21" s="14">
        <f t="shared" ref="C21:Z21" si="3">C19-C20</f>
        <v>0</v>
      </c>
      <c r="D21" s="14">
        <f t="shared" si="3"/>
        <v>0</v>
      </c>
      <c r="E21" s="14">
        <f t="shared" si="3"/>
        <v>0</v>
      </c>
      <c r="F21" s="14">
        <f t="shared" si="3"/>
        <v>0</v>
      </c>
      <c r="G21" s="18">
        <f t="shared" si="3"/>
        <v>0</v>
      </c>
      <c r="H21" s="18">
        <f t="shared" si="3"/>
        <v>0</v>
      </c>
      <c r="I21" s="18">
        <f t="shared" si="3"/>
        <v>0</v>
      </c>
      <c r="J21" s="18">
        <f t="shared" si="3"/>
        <v>0</v>
      </c>
      <c r="K21" s="18">
        <f t="shared" si="3"/>
        <v>0</v>
      </c>
      <c r="L21" s="18">
        <f t="shared" si="3"/>
        <v>0</v>
      </c>
      <c r="M21" s="18">
        <f t="shared" si="3"/>
        <v>0</v>
      </c>
      <c r="N21" s="18">
        <f t="shared" si="3"/>
        <v>0</v>
      </c>
      <c r="O21" s="18">
        <f t="shared" si="3"/>
        <v>0</v>
      </c>
      <c r="P21" s="18">
        <f t="shared" si="3"/>
        <v>0</v>
      </c>
      <c r="Q21" s="18">
        <f t="shared" si="3"/>
        <v>0</v>
      </c>
      <c r="R21" s="18">
        <f t="shared" si="3"/>
        <v>0</v>
      </c>
      <c r="S21" s="18">
        <f t="shared" si="3"/>
        <v>0</v>
      </c>
      <c r="T21" s="18">
        <f t="shared" si="3"/>
        <v>0</v>
      </c>
      <c r="U21" s="18">
        <f t="shared" si="3"/>
        <v>0</v>
      </c>
      <c r="V21" s="18">
        <f t="shared" si="3"/>
        <v>0</v>
      </c>
      <c r="W21" s="18">
        <f t="shared" si="3"/>
        <v>0</v>
      </c>
      <c r="X21" s="18">
        <f t="shared" si="3"/>
        <v>0</v>
      </c>
      <c r="Y21" s="18">
        <f t="shared" si="3"/>
        <v>0</v>
      </c>
      <c r="Z21" s="19">
        <f t="shared" si="3"/>
        <v>0</v>
      </c>
      <c r="AA21" s="3"/>
      <c r="AB21" s="3"/>
      <c r="AC21" s="3"/>
      <c r="AD21" s="3"/>
    </row>
    <row r="22" spans="1:30" s="57" customFormat="1" ht="18" customHeight="1" thickBot="1">
      <c r="A22" s="117" t="s">
        <v>5</v>
      </c>
      <c r="B22" s="96">
        <f>1/((1+$D$31)^(B17-1))</f>
        <v>1</v>
      </c>
      <c r="C22" s="96">
        <f t="shared" ref="C22:Z22" si="4">1/((1+$D$31)^(C17-1))</f>
        <v>0.96153846153846145</v>
      </c>
      <c r="D22" s="96">
        <f t="shared" si="4"/>
        <v>0.92455621301775137</v>
      </c>
      <c r="E22" s="96">
        <f t="shared" si="4"/>
        <v>0.88899635867091487</v>
      </c>
      <c r="F22" s="96">
        <f t="shared" si="4"/>
        <v>0.85480419102972571</v>
      </c>
      <c r="G22" s="96">
        <f t="shared" si="4"/>
        <v>0.82192710675935154</v>
      </c>
      <c r="H22" s="96">
        <f t="shared" si="4"/>
        <v>0.79031452573014571</v>
      </c>
      <c r="I22" s="96">
        <f t="shared" si="4"/>
        <v>0.75991781320206331</v>
      </c>
      <c r="J22" s="96">
        <f t="shared" si="4"/>
        <v>0.73069020500198378</v>
      </c>
      <c r="K22" s="96">
        <f t="shared" si="4"/>
        <v>0.70258673557883045</v>
      </c>
      <c r="L22" s="96">
        <f t="shared" si="4"/>
        <v>0.67556416882579851</v>
      </c>
      <c r="M22" s="96">
        <f t="shared" si="4"/>
        <v>0.6495809315632679</v>
      </c>
      <c r="N22" s="96">
        <f t="shared" si="4"/>
        <v>0.62459704958006512</v>
      </c>
      <c r="O22" s="96">
        <f t="shared" si="4"/>
        <v>0.600574086134678</v>
      </c>
      <c r="P22" s="96">
        <f t="shared" si="4"/>
        <v>0.57747508282180582</v>
      </c>
      <c r="Q22" s="96">
        <f t="shared" si="4"/>
        <v>0.55526450271327477</v>
      </c>
      <c r="R22" s="96">
        <f t="shared" si="4"/>
        <v>0.53390817568584104</v>
      </c>
      <c r="S22" s="96">
        <f t="shared" si="4"/>
        <v>0.51337324585177024</v>
      </c>
      <c r="T22" s="96">
        <f t="shared" si="4"/>
        <v>0.49362812101131748</v>
      </c>
      <c r="U22" s="96">
        <f t="shared" si="4"/>
        <v>0.47464242404934376</v>
      </c>
      <c r="V22" s="96">
        <f t="shared" si="4"/>
        <v>0.45638694620129205</v>
      </c>
      <c r="W22" s="96">
        <f t="shared" si="4"/>
        <v>0.43883360211662686</v>
      </c>
      <c r="X22" s="96">
        <f t="shared" si="4"/>
        <v>0.42195538665060278</v>
      </c>
      <c r="Y22" s="96">
        <f t="shared" si="4"/>
        <v>0.40572633331788732</v>
      </c>
      <c r="Z22" s="101">
        <f t="shared" si="4"/>
        <v>0.39012147434412242</v>
      </c>
    </row>
    <row r="23" spans="1:30" s="8" customFormat="1" ht="14.25" customHeight="1" thickBot="1">
      <c r="A23" s="21" t="s">
        <v>4</v>
      </c>
      <c r="B23" s="22">
        <f t="shared" ref="B23:V23" si="5">+B21*B22</f>
        <v>0</v>
      </c>
      <c r="C23" s="22">
        <f t="shared" si="5"/>
        <v>0</v>
      </c>
      <c r="D23" s="22">
        <f t="shared" si="5"/>
        <v>0</v>
      </c>
      <c r="E23" s="22">
        <f t="shared" si="5"/>
        <v>0</v>
      </c>
      <c r="F23" s="22">
        <f t="shared" si="5"/>
        <v>0</v>
      </c>
      <c r="G23" s="22">
        <f t="shared" si="5"/>
        <v>0</v>
      </c>
      <c r="H23" s="22">
        <f t="shared" si="5"/>
        <v>0</v>
      </c>
      <c r="I23" s="22">
        <f t="shared" si="5"/>
        <v>0</v>
      </c>
      <c r="J23" s="22">
        <f t="shared" si="5"/>
        <v>0</v>
      </c>
      <c r="K23" s="22">
        <f t="shared" si="5"/>
        <v>0</v>
      </c>
      <c r="L23" s="22">
        <f t="shared" si="5"/>
        <v>0</v>
      </c>
      <c r="M23" s="22">
        <f t="shared" si="5"/>
        <v>0</v>
      </c>
      <c r="N23" s="22">
        <f t="shared" si="5"/>
        <v>0</v>
      </c>
      <c r="O23" s="22">
        <f t="shared" si="5"/>
        <v>0</v>
      </c>
      <c r="P23" s="22">
        <f t="shared" si="5"/>
        <v>0</v>
      </c>
      <c r="Q23" s="22">
        <f t="shared" si="5"/>
        <v>0</v>
      </c>
      <c r="R23" s="22">
        <f t="shared" si="5"/>
        <v>0</v>
      </c>
      <c r="S23" s="22">
        <f t="shared" si="5"/>
        <v>0</v>
      </c>
      <c r="T23" s="22">
        <f t="shared" si="5"/>
        <v>0</v>
      </c>
      <c r="U23" s="22">
        <f t="shared" si="5"/>
        <v>0</v>
      </c>
      <c r="V23" s="22">
        <f t="shared" si="5"/>
        <v>0</v>
      </c>
      <c r="W23" s="22">
        <f>IF(B13&lt;13,0,+W21*W22)</f>
        <v>0</v>
      </c>
      <c r="X23" s="22">
        <f>IF(B13&lt;25,0,+X21*X22)</f>
        <v>0</v>
      </c>
      <c r="Y23" s="22">
        <f>IF(B13&lt;37,0,+Y21*Y22)</f>
        <v>0</v>
      </c>
      <c r="Z23" s="22">
        <f>IF(B13&lt;49,0,+Z21*Z22)</f>
        <v>0</v>
      </c>
    </row>
    <row r="24" spans="1:30" s="56" customFormat="1" ht="14.25" customHeight="1" thickTop="1">
      <c r="A24" s="7"/>
      <c r="B24" s="7"/>
      <c r="C24" s="7"/>
      <c r="D24" s="7"/>
      <c r="E24" s="7"/>
      <c r="F24" s="7"/>
      <c r="G24" s="7"/>
      <c r="H24" s="7"/>
      <c r="I24" s="7"/>
      <c r="J24" s="7"/>
      <c r="K24" s="7"/>
      <c r="L24" s="7"/>
      <c r="M24" s="7"/>
      <c r="N24" s="7"/>
      <c r="O24" s="7"/>
      <c r="P24" s="7"/>
      <c r="Q24" s="7"/>
      <c r="R24" s="7"/>
      <c r="S24" s="7"/>
      <c r="T24" s="7"/>
      <c r="U24" s="7"/>
      <c r="V24" s="7"/>
      <c r="W24" s="7"/>
      <c r="X24" s="7"/>
      <c r="Y24" s="7"/>
      <c r="Z24" s="7"/>
    </row>
    <row r="25" spans="1:30" s="56" customFormat="1" ht="14.25" customHeight="1">
      <c r="A25" s="163" t="s">
        <v>43</v>
      </c>
      <c r="B25" s="164"/>
      <c r="C25" s="164"/>
      <c r="D25" s="164"/>
      <c r="E25" s="7"/>
      <c r="F25" s="7"/>
      <c r="G25" s="7"/>
      <c r="H25" s="7"/>
      <c r="I25" s="7"/>
      <c r="J25" s="7"/>
      <c r="K25" s="7"/>
      <c r="L25" s="7"/>
      <c r="M25" s="7"/>
      <c r="N25" s="7"/>
      <c r="O25" s="7"/>
      <c r="P25" s="7"/>
      <c r="Q25" s="7"/>
      <c r="R25" s="7"/>
      <c r="S25" s="7"/>
      <c r="T25" s="7"/>
      <c r="U25" s="7"/>
      <c r="V25" s="7"/>
      <c r="W25" s="7"/>
      <c r="X25" s="7"/>
      <c r="Y25" s="7"/>
      <c r="Z25" s="7"/>
    </row>
    <row r="26" spans="1:30" s="8" customFormat="1" ht="16.899999999999999" customHeight="1">
      <c r="A26" s="165"/>
      <c r="B26" s="164"/>
      <c r="C26" s="164"/>
      <c r="D26" s="164"/>
    </row>
    <row r="27" spans="1:30">
      <c r="A27" s="165"/>
      <c r="B27" s="164"/>
      <c r="C27" s="164"/>
      <c r="D27" s="164"/>
      <c r="F27" s="58"/>
    </row>
    <row r="28" spans="1:30">
      <c r="A28" s="9"/>
      <c r="B28" s="10"/>
      <c r="C28" s="10"/>
      <c r="D28" s="10"/>
      <c r="F28" s="58"/>
    </row>
    <row r="29" spans="1:30" ht="15.75" thickBot="1">
      <c r="A29" s="9"/>
      <c r="B29" s="10"/>
      <c r="C29" s="10"/>
      <c r="D29" s="10"/>
      <c r="E29" s="74"/>
      <c r="F29" s="75"/>
      <c r="G29" s="74"/>
      <c r="H29" s="74"/>
      <c r="I29" s="74"/>
      <c r="J29" s="74"/>
      <c r="K29" s="74"/>
      <c r="L29" s="74"/>
      <c r="M29" s="74"/>
      <c r="N29" s="74"/>
      <c r="O29" s="74"/>
      <c r="P29" s="74"/>
      <c r="Q29" s="74"/>
      <c r="R29" s="74"/>
    </row>
    <row r="30" spans="1:30">
      <c r="A30" s="23" t="s">
        <v>7</v>
      </c>
      <c r="B30" s="24">
        <f>B18*B22+C18*C22+D18*D22+E18*E22+F18*F22</f>
        <v>0</v>
      </c>
      <c r="C30" s="25"/>
      <c r="D30" s="26"/>
      <c r="E30" s="74"/>
      <c r="F30" s="74"/>
      <c r="G30" s="74"/>
      <c r="H30" s="74"/>
      <c r="I30" s="74"/>
      <c r="J30" s="74"/>
      <c r="K30" s="74"/>
      <c r="L30" s="74"/>
      <c r="M30" s="74"/>
      <c r="N30" s="74"/>
      <c r="O30" s="74"/>
      <c r="P30" s="74"/>
      <c r="Q30" s="74"/>
      <c r="R30" s="74"/>
    </row>
    <row r="31" spans="1:30">
      <c r="A31" s="27" t="s">
        <v>3</v>
      </c>
      <c r="B31" s="28">
        <f>SUM(B23:Z23)</f>
        <v>0</v>
      </c>
      <c r="C31" s="29" t="s">
        <v>2</v>
      </c>
      <c r="D31" s="45">
        <v>0.04</v>
      </c>
      <c r="E31" s="74"/>
      <c r="F31" s="74"/>
      <c r="G31" s="74"/>
      <c r="H31" s="76"/>
      <c r="I31" s="74"/>
      <c r="J31" s="74"/>
      <c r="K31" s="74"/>
      <c r="L31" s="74"/>
      <c r="M31" s="74"/>
      <c r="N31" s="74"/>
      <c r="O31" s="74"/>
      <c r="P31" s="74"/>
      <c r="Q31" s="74"/>
      <c r="R31" s="74"/>
    </row>
    <row r="32" spans="1:30" s="48" customFormat="1" ht="15.75" thickBot="1">
      <c r="A32" s="30" t="s">
        <v>1</v>
      </c>
      <c r="B32" s="31">
        <f>+B30-B31</f>
        <v>0</v>
      </c>
      <c r="C32" s="32"/>
      <c r="D32" s="33"/>
      <c r="E32" s="77" t="s">
        <v>97</v>
      </c>
      <c r="F32" s="78"/>
      <c r="G32" s="78"/>
      <c r="H32" s="78"/>
      <c r="I32" s="78"/>
      <c r="J32" s="78"/>
      <c r="K32" s="78"/>
      <c r="L32" s="78"/>
      <c r="M32" s="78"/>
      <c r="N32" s="78"/>
      <c r="O32" s="78"/>
      <c r="P32" s="78"/>
      <c r="Q32" s="78"/>
      <c r="R32" s="78"/>
    </row>
    <row r="33" spans="1:21">
      <c r="B33" s="58"/>
      <c r="E33" s="74"/>
      <c r="F33" s="75"/>
      <c r="G33" s="74"/>
      <c r="H33" s="74"/>
      <c r="I33" s="74"/>
      <c r="J33" s="74"/>
      <c r="K33" s="74"/>
      <c r="L33" s="74"/>
      <c r="M33" s="74"/>
      <c r="N33" s="74"/>
      <c r="O33" s="74"/>
      <c r="P33" s="74"/>
      <c r="Q33" s="74"/>
      <c r="R33" s="74"/>
    </row>
    <row r="34" spans="1:21">
      <c r="A34" s="166" t="s">
        <v>28</v>
      </c>
      <c r="B34" s="167"/>
      <c r="C34" s="167"/>
      <c r="D34" s="168"/>
      <c r="E34" s="74"/>
      <c r="F34" s="75"/>
      <c r="G34" s="74"/>
      <c r="H34" s="74"/>
      <c r="I34" s="74"/>
      <c r="J34" s="74"/>
      <c r="K34" s="74"/>
      <c r="L34" s="74"/>
      <c r="M34" s="74"/>
      <c r="N34" s="74"/>
      <c r="O34" s="74"/>
      <c r="P34" s="74"/>
      <c r="Q34" s="74"/>
      <c r="R34" s="74"/>
    </row>
    <row r="35" spans="1:21" ht="15.75">
      <c r="A35" s="145" t="s">
        <v>29</v>
      </c>
      <c r="B35" s="146"/>
      <c r="C35" s="147"/>
      <c r="D35" s="82">
        <f>SUM(B46:F46)</f>
        <v>0</v>
      </c>
      <c r="E35" s="74"/>
      <c r="F35" s="75"/>
      <c r="G35" s="74"/>
      <c r="H35" s="74"/>
      <c r="I35" s="74"/>
      <c r="J35" s="74"/>
      <c r="K35" s="74"/>
      <c r="L35" s="74"/>
      <c r="M35" s="74"/>
      <c r="N35" s="74"/>
      <c r="O35" s="74"/>
      <c r="P35" s="74"/>
      <c r="Q35" s="74"/>
      <c r="R35" s="74"/>
    </row>
    <row r="36" spans="1:21" ht="15.75">
      <c r="A36" s="145" t="s">
        <v>31</v>
      </c>
      <c r="B36" s="146"/>
      <c r="C36" s="147"/>
      <c r="D36" s="97">
        <v>0</v>
      </c>
      <c r="E36" s="74"/>
      <c r="F36" s="74"/>
      <c r="G36" s="169" t="s">
        <v>95</v>
      </c>
      <c r="H36" s="170"/>
      <c r="I36" s="170"/>
      <c r="J36" s="170"/>
      <c r="K36" s="170"/>
      <c r="L36" s="170"/>
      <c r="M36" s="170"/>
      <c r="N36" s="170"/>
      <c r="O36" s="170"/>
      <c r="P36" s="170"/>
      <c r="Q36" s="170"/>
      <c r="R36" s="170"/>
    </row>
    <row r="37" spans="1:21" ht="15.75">
      <c r="A37" s="145" t="s">
        <v>32</v>
      </c>
      <c r="B37" s="146"/>
      <c r="C37" s="147"/>
      <c r="D37" s="82">
        <f>D35*D36</f>
        <v>0</v>
      </c>
      <c r="E37" s="79" t="str">
        <f>IF(B32&lt;D37,"ACHTUNG","OKAY")</f>
        <v>OKAY</v>
      </c>
      <c r="F37" s="75"/>
      <c r="G37" s="80"/>
      <c r="H37" s="80"/>
      <c r="I37" s="80"/>
      <c r="J37" s="80"/>
      <c r="K37" s="80"/>
      <c r="L37" s="80"/>
      <c r="M37" s="80"/>
      <c r="N37" s="80"/>
      <c r="O37" s="80"/>
      <c r="P37" s="80"/>
      <c r="Q37" s="80"/>
      <c r="R37" s="80"/>
    </row>
    <row r="38" spans="1:21" ht="15.75">
      <c r="A38" s="145" t="s">
        <v>30</v>
      </c>
      <c r="B38" s="146"/>
      <c r="C38" s="147"/>
      <c r="D38" s="84">
        <v>0</v>
      </c>
      <c r="E38" s="74"/>
      <c r="F38" s="74"/>
      <c r="G38" s="148" t="s">
        <v>33</v>
      </c>
      <c r="H38" s="149"/>
      <c r="I38" s="149"/>
      <c r="J38" s="149"/>
      <c r="K38" s="149"/>
      <c r="L38" s="149"/>
      <c r="M38" s="149"/>
      <c r="N38" s="149"/>
      <c r="O38" s="149"/>
      <c r="P38" s="149"/>
      <c r="Q38" s="149"/>
      <c r="R38" s="149"/>
    </row>
    <row r="39" spans="1:21" ht="15.75">
      <c r="A39" s="145" t="s">
        <v>34</v>
      </c>
      <c r="B39" s="146"/>
      <c r="C39" s="147"/>
      <c r="D39" s="82">
        <f>D35-D37-D38</f>
        <v>0</v>
      </c>
      <c r="E39" s="74"/>
      <c r="F39" s="74"/>
      <c r="G39" s="149"/>
      <c r="H39" s="149"/>
      <c r="I39" s="149"/>
      <c r="J39" s="149"/>
      <c r="K39" s="149"/>
      <c r="L39" s="149"/>
      <c r="M39" s="149"/>
      <c r="N39" s="149"/>
      <c r="O39" s="149"/>
      <c r="P39" s="149"/>
      <c r="Q39" s="149"/>
      <c r="R39" s="149"/>
    </row>
    <row r="40" spans="1:21" s="51" customFormat="1" ht="15.75">
      <c r="A40" s="145" t="s">
        <v>35</v>
      </c>
      <c r="B40" s="146"/>
      <c r="C40" s="147"/>
      <c r="D40" s="98" t="e">
        <f>D39/D35</f>
        <v>#DIV/0!</v>
      </c>
      <c r="E40" s="53"/>
      <c r="F40" s="53"/>
      <c r="G40" s="53"/>
      <c r="H40" s="53"/>
      <c r="I40" s="53"/>
      <c r="J40" s="53"/>
      <c r="K40" s="53"/>
      <c r="L40" s="53"/>
      <c r="M40" s="53"/>
      <c r="N40" s="53"/>
      <c r="O40" s="53"/>
      <c r="P40" s="53"/>
      <c r="Q40" s="53"/>
      <c r="R40" s="53"/>
      <c r="S40" s="50"/>
      <c r="T40" s="50"/>
      <c r="U40" s="50"/>
    </row>
    <row r="41" spans="1:21" s="51" customFormat="1">
      <c r="A41" s="50"/>
      <c r="B41" s="50"/>
      <c r="C41" s="50"/>
      <c r="D41" s="50"/>
      <c r="E41" s="50"/>
      <c r="F41" s="50"/>
      <c r="S41" s="50"/>
      <c r="T41" s="50"/>
      <c r="U41" s="50"/>
    </row>
    <row r="42" spans="1:21" ht="15.75" thickBot="1">
      <c r="A42" s="11"/>
      <c r="B42" s="11"/>
      <c r="C42" s="11"/>
      <c r="D42" s="11"/>
      <c r="E42" s="11"/>
      <c r="F42" s="11"/>
    </row>
    <row r="43" spans="1:21" ht="16.149999999999999" customHeight="1" thickTop="1">
      <c r="A43" s="150" t="s">
        <v>10</v>
      </c>
      <c r="B43" s="151"/>
      <c r="C43" s="151"/>
      <c r="D43" s="151"/>
      <c r="E43" s="151"/>
      <c r="F43" s="152"/>
    </row>
    <row r="44" spans="1:21">
      <c r="A44" s="81" t="s">
        <v>52</v>
      </c>
      <c r="B44" s="81">
        <v>1</v>
      </c>
      <c r="C44" s="81">
        <v>2</v>
      </c>
      <c r="D44" s="81">
        <v>3</v>
      </c>
      <c r="E44" s="81">
        <v>4</v>
      </c>
      <c r="F44" s="81">
        <v>5</v>
      </c>
      <c r="S44" s="48"/>
    </row>
    <row r="45" spans="1:21" ht="16.899999999999999" customHeight="1">
      <c r="A45" s="81" t="s">
        <v>20</v>
      </c>
      <c r="B45" s="59">
        <f>B46+B47</f>
        <v>0</v>
      </c>
      <c r="C45" s="59">
        <f>IF(B13&lt;13,0,C46+C47)</f>
        <v>0</v>
      </c>
      <c r="D45" s="59">
        <f>IF(B13&lt;25,0,D46+D47)</f>
        <v>0</v>
      </c>
      <c r="E45" s="59">
        <f>IF(B13&lt;37,0,E46+E47)</f>
        <v>0</v>
      </c>
      <c r="F45" s="59">
        <f>IF(B13&lt;49,0,F46+F47)</f>
        <v>0</v>
      </c>
    </row>
    <row r="46" spans="1:21">
      <c r="A46" s="83" t="s">
        <v>8</v>
      </c>
      <c r="B46" s="91">
        <v>0</v>
      </c>
      <c r="C46" s="91"/>
      <c r="D46" s="91"/>
      <c r="E46" s="91"/>
      <c r="F46" s="91"/>
      <c r="G46" s="92" t="s">
        <v>96</v>
      </c>
      <c r="H46" s="92"/>
      <c r="I46" s="92"/>
      <c r="J46" s="92"/>
      <c r="K46" s="92"/>
      <c r="L46" s="92"/>
      <c r="M46" s="92"/>
      <c r="N46" s="92"/>
      <c r="O46" s="92"/>
      <c r="P46" s="92"/>
      <c r="Q46" s="92"/>
      <c r="R46" s="92"/>
    </row>
    <row r="47" spans="1:21" ht="15" customHeight="1">
      <c r="A47" s="83" t="s">
        <v>0</v>
      </c>
      <c r="B47" s="59">
        <f>SUM(B48:B52)</f>
        <v>0</v>
      </c>
      <c r="C47" s="59">
        <f>IF(B13&lt;13,0,SUM(C48:C52))</f>
        <v>0</v>
      </c>
      <c r="D47" s="59">
        <f>IF(B13&lt;25,0,SUM(D48:D52))</f>
        <v>0</v>
      </c>
      <c r="E47" s="59">
        <f>IF(B13&lt;37,0,SUM(E48:E52))</f>
        <v>0</v>
      </c>
      <c r="F47" s="59">
        <f>IF(B13&lt;49,0,SUM(F48:F52))</f>
        <v>0</v>
      </c>
      <c r="G47" s="93"/>
      <c r="H47" s="93"/>
      <c r="I47" s="93"/>
      <c r="J47" s="93"/>
      <c r="K47" s="93"/>
      <c r="L47" s="93"/>
      <c r="M47" s="93"/>
      <c r="N47" s="93"/>
      <c r="O47" s="93"/>
      <c r="P47" s="93"/>
      <c r="Q47" s="93"/>
      <c r="R47" s="93"/>
    </row>
    <row r="48" spans="1:21" ht="15.75" customHeight="1">
      <c r="A48" s="85" t="s">
        <v>19</v>
      </c>
      <c r="B48" s="63"/>
      <c r="C48" s="63"/>
      <c r="D48" s="63"/>
      <c r="E48" s="63"/>
      <c r="F48" s="63"/>
      <c r="G48" s="153" t="s">
        <v>69</v>
      </c>
      <c r="H48" s="154"/>
      <c r="I48" s="154"/>
      <c r="J48" s="154"/>
      <c r="K48" s="144"/>
      <c r="L48" s="144"/>
      <c r="M48" s="144"/>
      <c r="N48" s="144"/>
      <c r="O48" s="144"/>
      <c r="P48" s="144"/>
      <c r="Q48" s="144"/>
      <c r="R48" s="144"/>
    </row>
    <row r="49" spans="1:30">
      <c r="A49" s="85" t="s">
        <v>99</v>
      </c>
      <c r="B49" s="63"/>
      <c r="C49" s="63"/>
      <c r="D49" s="63"/>
      <c r="E49" s="63"/>
      <c r="F49" s="63"/>
      <c r="G49" s="154"/>
      <c r="H49" s="154"/>
      <c r="I49" s="154"/>
      <c r="J49" s="154"/>
      <c r="K49" s="144"/>
      <c r="L49" s="144"/>
      <c r="M49" s="144"/>
      <c r="N49" s="144"/>
      <c r="O49" s="144"/>
      <c r="P49" s="144"/>
      <c r="Q49" s="144"/>
      <c r="R49" s="144"/>
    </row>
    <row r="50" spans="1:30">
      <c r="A50" s="44" t="s">
        <v>11</v>
      </c>
      <c r="B50" s="65"/>
      <c r="C50" s="65"/>
      <c r="D50" s="65"/>
      <c r="E50" s="65"/>
      <c r="F50" s="65"/>
      <c r="G50" s="154"/>
      <c r="H50" s="154"/>
      <c r="I50" s="154"/>
      <c r="J50" s="154"/>
      <c r="K50" s="144"/>
      <c r="L50" s="144"/>
      <c r="M50" s="144"/>
      <c r="N50" s="144"/>
      <c r="O50" s="144"/>
      <c r="P50" s="144"/>
      <c r="Q50" s="144"/>
      <c r="R50" s="144"/>
    </row>
    <row r="51" spans="1:30">
      <c r="A51" s="44"/>
      <c r="B51" s="65"/>
      <c r="C51" s="65"/>
      <c r="D51" s="65"/>
      <c r="E51" s="65"/>
      <c r="F51" s="65"/>
      <c r="G51" s="154"/>
      <c r="H51" s="154"/>
      <c r="I51" s="154"/>
      <c r="J51" s="154"/>
      <c r="K51" s="144"/>
      <c r="L51" s="144"/>
      <c r="M51" s="144"/>
      <c r="N51" s="144"/>
      <c r="O51" s="144"/>
      <c r="P51" s="144"/>
      <c r="Q51" s="144"/>
      <c r="R51" s="144"/>
    </row>
    <row r="52" spans="1:30" ht="15.75" thickBot="1">
      <c r="A52" s="88"/>
      <c r="B52" s="60"/>
      <c r="C52" s="60"/>
      <c r="D52" s="60"/>
      <c r="E52" s="60"/>
      <c r="F52" s="60"/>
      <c r="G52" s="154"/>
      <c r="H52" s="154"/>
      <c r="I52" s="154"/>
      <c r="J52" s="154"/>
      <c r="K52" s="144"/>
      <c r="L52" s="144"/>
      <c r="M52" s="144"/>
      <c r="N52" s="144"/>
      <c r="O52" s="144"/>
      <c r="P52" s="144"/>
      <c r="Q52" s="144"/>
      <c r="R52" s="144"/>
    </row>
    <row r="53" spans="1:30" ht="15.75" thickTop="1">
      <c r="A53" s="50"/>
      <c r="B53" s="50"/>
      <c r="C53" s="50"/>
      <c r="D53" s="50"/>
      <c r="E53" s="50"/>
      <c r="F53" s="50"/>
      <c r="G53" s="61"/>
      <c r="H53" s="61"/>
      <c r="I53" s="61"/>
      <c r="J53" s="61"/>
      <c r="K53" s="46"/>
      <c r="L53" s="46"/>
      <c r="M53" s="46"/>
      <c r="N53" s="46"/>
      <c r="O53" s="46"/>
      <c r="P53" s="46"/>
      <c r="Q53" s="46"/>
      <c r="R53" s="46"/>
      <c r="S53" s="51"/>
    </row>
    <row r="54" spans="1:30">
      <c r="K54" s="50"/>
      <c r="L54" s="50"/>
      <c r="M54" s="50"/>
      <c r="N54" s="46"/>
      <c r="O54" s="46"/>
      <c r="P54" s="46"/>
      <c r="Q54" s="46"/>
      <c r="R54" s="46"/>
      <c r="S54" s="51"/>
    </row>
    <row r="55" spans="1:30" ht="15.6" customHeight="1">
      <c r="A55" s="89" t="s">
        <v>92</v>
      </c>
      <c r="B55" s="90"/>
      <c r="C55" s="90"/>
      <c r="D55" s="90"/>
      <c r="E55" s="90"/>
      <c r="F55" s="90"/>
      <c r="G55" s="90"/>
      <c r="H55" s="90"/>
      <c r="I55" s="90"/>
      <c r="J55" s="90"/>
      <c r="K55" s="118"/>
      <c r="L55" s="118"/>
      <c r="M55" s="50"/>
      <c r="N55" s="46"/>
      <c r="O55" s="46"/>
      <c r="P55" s="46"/>
      <c r="Q55" s="46"/>
      <c r="R55" s="46"/>
      <c r="S55" s="51"/>
    </row>
    <row r="56" spans="1:30">
      <c r="A56" s="139" t="s">
        <v>24</v>
      </c>
      <c r="B56" s="140"/>
      <c r="C56" s="140"/>
      <c r="D56" s="140"/>
      <c r="E56" s="140"/>
      <c r="F56" s="140"/>
      <c r="G56" s="140"/>
      <c r="H56" s="140"/>
      <c r="I56" s="140"/>
      <c r="J56" s="140"/>
      <c r="K56" s="140"/>
      <c r="L56" s="140"/>
      <c r="M56" s="140"/>
      <c r="N56" s="140"/>
      <c r="O56" s="140"/>
      <c r="P56" s="140"/>
      <c r="Q56" s="140"/>
      <c r="R56" s="140"/>
      <c r="S56" s="140"/>
      <c r="T56" s="140"/>
      <c r="U56" s="140"/>
      <c r="V56" s="140"/>
      <c r="W56" s="140"/>
      <c r="X56" s="140"/>
      <c r="Y56" s="140"/>
      <c r="Z56" s="141"/>
    </row>
    <row r="57" spans="1:30" ht="17.25">
      <c r="A57" s="37" t="s">
        <v>42</v>
      </c>
      <c r="B57" s="54">
        <v>1</v>
      </c>
      <c r="C57" s="54">
        <v>2</v>
      </c>
      <c r="D57" s="54">
        <v>3</v>
      </c>
      <c r="E57" s="54">
        <v>4</v>
      </c>
      <c r="F57" s="54">
        <v>5</v>
      </c>
      <c r="G57" s="62">
        <v>6</v>
      </c>
      <c r="H57" s="54">
        <v>7</v>
      </c>
      <c r="I57" s="54">
        <v>8</v>
      </c>
      <c r="J57" s="54">
        <v>9</v>
      </c>
      <c r="K57" s="54">
        <v>10</v>
      </c>
      <c r="L57" s="54">
        <v>11</v>
      </c>
      <c r="M57" s="54">
        <v>12</v>
      </c>
      <c r="N57" s="54">
        <v>13</v>
      </c>
      <c r="O57" s="54">
        <v>14</v>
      </c>
      <c r="P57" s="54">
        <v>15</v>
      </c>
      <c r="Q57" s="54">
        <v>16</v>
      </c>
      <c r="R57" s="54">
        <v>17</v>
      </c>
      <c r="S57" s="54">
        <v>18</v>
      </c>
      <c r="T57" s="54">
        <v>19</v>
      </c>
      <c r="U57" s="54">
        <v>20</v>
      </c>
      <c r="V57" s="54">
        <v>21</v>
      </c>
      <c r="W57" s="54">
        <v>22</v>
      </c>
      <c r="X57" s="54">
        <v>23</v>
      </c>
      <c r="Y57" s="54">
        <v>24</v>
      </c>
      <c r="Z57" s="55">
        <v>25</v>
      </c>
    </row>
    <row r="58" spans="1:30" ht="15.75" customHeight="1">
      <c r="A58" s="85" t="s">
        <v>13</v>
      </c>
      <c r="B58" s="86"/>
      <c r="C58" s="86"/>
      <c r="D58" s="86"/>
      <c r="E58" s="86"/>
      <c r="F58" s="86"/>
      <c r="G58" s="86"/>
      <c r="H58" s="86"/>
      <c r="I58" s="86"/>
      <c r="J58" s="86"/>
      <c r="K58" s="86"/>
      <c r="L58" s="86"/>
      <c r="M58" s="86"/>
      <c r="N58" s="86"/>
      <c r="O58" s="86"/>
      <c r="P58" s="86"/>
      <c r="Q58" s="86"/>
      <c r="R58" s="86"/>
      <c r="S58" s="86"/>
      <c r="T58" s="86"/>
      <c r="U58" s="86"/>
      <c r="V58" s="86"/>
      <c r="W58" s="86"/>
      <c r="X58" s="86"/>
      <c r="Y58" s="86"/>
      <c r="Z58" s="86"/>
      <c r="AA58" s="142" t="s">
        <v>70</v>
      </c>
      <c r="AB58" s="143"/>
      <c r="AC58" s="143"/>
      <c r="AD58" s="143"/>
    </row>
    <row r="59" spans="1:30" ht="15.75">
      <c r="A59" s="85" t="s">
        <v>15</v>
      </c>
      <c r="B59" s="86"/>
      <c r="C59" s="86"/>
      <c r="D59" s="86"/>
      <c r="E59" s="86"/>
      <c r="F59" s="86"/>
      <c r="G59" s="86"/>
      <c r="H59" s="86"/>
      <c r="I59" s="86"/>
      <c r="J59" s="86"/>
      <c r="K59" s="86"/>
      <c r="L59" s="86"/>
      <c r="M59" s="86"/>
      <c r="N59" s="86"/>
      <c r="O59" s="86"/>
      <c r="P59" s="86"/>
      <c r="Q59" s="86"/>
      <c r="R59" s="86"/>
      <c r="S59" s="86"/>
      <c r="T59" s="86"/>
      <c r="U59" s="86"/>
      <c r="V59" s="86"/>
      <c r="W59" s="86"/>
      <c r="X59" s="86"/>
      <c r="Y59" s="86"/>
      <c r="Z59" s="86"/>
      <c r="AA59" s="144"/>
      <c r="AB59" s="143"/>
      <c r="AC59" s="143"/>
      <c r="AD59" s="143"/>
    </row>
    <row r="60" spans="1:30" ht="15.75">
      <c r="A60" s="44" t="s">
        <v>16</v>
      </c>
      <c r="B60" s="87"/>
      <c r="C60" s="87"/>
      <c r="D60" s="87"/>
      <c r="E60" s="87"/>
      <c r="F60" s="87"/>
      <c r="G60" s="87"/>
      <c r="H60" s="87"/>
      <c r="I60" s="87"/>
      <c r="J60" s="87"/>
      <c r="K60" s="87"/>
      <c r="L60" s="87"/>
      <c r="M60" s="87"/>
      <c r="N60" s="87"/>
      <c r="O60" s="87"/>
      <c r="P60" s="87"/>
      <c r="Q60" s="87"/>
      <c r="R60" s="87"/>
      <c r="S60" s="87"/>
      <c r="T60" s="87"/>
      <c r="U60" s="87"/>
      <c r="V60" s="87"/>
      <c r="W60" s="87"/>
      <c r="X60" s="87"/>
      <c r="Y60" s="87"/>
      <c r="Z60" s="87"/>
      <c r="AA60" s="144"/>
      <c r="AB60" s="143"/>
      <c r="AC60" s="143"/>
      <c r="AD60" s="143"/>
    </row>
    <row r="61" spans="1:30" ht="15.75">
      <c r="A61" s="44" t="s">
        <v>14</v>
      </c>
      <c r="B61" s="87"/>
      <c r="C61" s="87"/>
      <c r="D61" s="87"/>
      <c r="E61" s="87"/>
      <c r="F61" s="87"/>
      <c r="G61" s="87"/>
      <c r="H61" s="87"/>
      <c r="I61" s="87"/>
      <c r="J61" s="87"/>
      <c r="K61" s="87"/>
      <c r="L61" s="87"/>
      <c r="M61" s="87"/>
      <c r="N61" s="87"/>
      <c r="O61" s="87"/>
      <c r="P61" s="87"/>
      <c r="Q61" s="87"/>
      <c r="R61" s="87"/>
      <c r="S61" s="87"/>
      <c r="T61" s="87"/>
      <c r="U61" s="87"/>
      <c r="V61" s="87"/>
      <c r="W61" s="87"/>
      <c r="X61" s="87"/>
      <c r="Y61" s="87"/>
      <c r="Z61" s="87"/>
      <c r="AA61" s="144"/>
      <c r="AB61" s="143"/>
      <c r="AC61" s="143"/>
      <c r="AD61" s="143"/>
    </row>
    <row r="62" spans="1:30" ht="15.75">
      <c r="A62" s="44" t="s">
        <v>39</v>
      </c>
      <c r="B62" s="87"/>
      <c r="C62" s="87"/>
      <c r="D62" s="87"/>
      <c r="E62" s="87"/>
      <c r="F62" s="87"/>
      <c r="G62" s="87"/>
      <c r="H62" s="87"/>
      <c r="I62" s="87"/>
      <c r="J62" s="87"/>
      <c r="K62" s="87"/>
      <c r="L62" s="87"/>
      <c r="M62" s="87"/>
      <c r="N62" s="87"/>
      <c r="O62" s="87"/>
      <c r="P62" s="87"/>
      <c r="Q62" s="87"/>
      <c r="R62" s="87"/>
      <c r="S62" s="87"/>
      <c r="T62" s="87"/>
      <c r="U62" s="87"/>
      <c r="V62" s="87"/>
      <c r="W62" s="87"/>
      <c r="X62" s="87"/>
      <c r="Y62" s="87"/>
      <c r="Z62" s="87"/>
      <c r="AA62" s="144"/>
      <c r="AB62" s="143"/>
      <c r="AC62" s="143"/>
      <c r="AD62" s="143"/>
    </row>
    <row r="63" spans="1:30">
      <c r="A63" s="12"/>
      <c r="B63" s="65"/>
      <c r="C63" s="65"/>
      <c r="D63" s="65"/>
      <c r="E63" s="65"/>
      <c r="F63" s="65"/>
      <c r="G63" s="64"/>
      <c r="H63" s="65"/>
      <c r="I63" s="65"/>
      <c r="J63" s="65"/>
      <c r="K63" s="65"/>
      <c r="L63" s="65"/>
      <c r="M63" s="65"/>
      <c r="N63" s="65"/>
      <c r="O63" s="65"/>
      <c r="P63" s="65"/>
      <c r="Q63" s="65"/>
      <c r="R63" s="65"/>
      <c r="S63" s="65"/>
      <c r="T63" s="65"/>
      <c r="U63" s="65"/>
      <c r="V63" s="65"/>
      <c r="W63" s="65"/>
      <c r="X63" s="65"/>
      <c r="Y63" s="65"/>
      <c r="Z63" s="66"/>
      <c r="AA63" s="144"/>
      <c r="AB63" s="143"/>
      <c r="AC63" s="143"/>
      <c r="AD63" s="143"/>
    </row>
    <row r="64" spans="1:30">
      <c r="A64" s="12"/>
      <c r="B64" s="65"/>
      <c r="C64" s="65"/>
      <c r="D64" s="65"/>
      <c r="E64" s="65"/>
      <c r="F64" s="65"/>
      <c r="G64" s="64"/>
      <c r="H64" s="65"/>
      <c r="I64" s="65"/>
      <c r="J64" s="65"/>
      <c r="K64" s="65"/>
      <c r="L64" s="65"/>
      <c r="M64" s="65"/>
      <c r="N64" s="65"/>
      <c r="O64" s="65"/>
      <c r="P64" s="65"/>
      <c r="Q64" s="65"/>
      <c r="R64" s="65"/>
      <c r="S64" s="65"/>
      <c r="T64" s="65"/>
      <c r="U64" s="65"/>
      <c r="V64" s="65"/>
      <c r="W64" s="65"/>
      <c r="X64" s="65"/>
      <c r="Y64" s="65"/>
      <c r="Z64" s="66"/>
      <c r="AA64" s="144"/>
      <c r="AB64" s="143"/>
      <c r="AC64" s="143"/>
      <c r="AD64" s="143"/>
    </row>
    <row r="65" spans="1:30">
      <c r="A65" s="12"/>
      <c r="B65" s="65"/>
      <c r="C65" s="65"/>
      <c r="D65" s="65"/>
      <c r="E65" s="65"/>
      <c r="F65" s="65"/>
      <c r="G65" s="64"/>
      <c r="H65" s="65"/>
      <c r="I65" s="65"/>
      <c r="J65" s="65"/>
      <c r="K65" s="65"/>
      <c r="L65" s="65"/>
      <c r="M65" s="65"/>
      <c r="N65" s="65"/>
      <c r="O65" s="65"/>
      <c r="P65" s="65"/>
      <c r="Q65" s="65"/>
      <c r="R65" s="65"/>
      <c r="S65" s="65"/>
      <c r="T65" s="65"/>
      <c r="U65" s="65"/>
      <c r="V65" s="65"/>
      <c r="W65" s="65"/>
      <c r="X65" s="65"/>
      <c r="Y65" s="65"/>
      <c r="Z65" s="66"/>
      <c r="AA65" s="144"/>
      <c r="AB65" s="143"/>
      <c r="AC65" s="143"/>
      <c r="AD65" s="143"/>
    </row>
    <row r="66" spans="1:30">
      <c r="A66" s="12"/>
      <c r="B66" s="65"/>
      <c r="C66" s="65"/>
      <c r="D66" s="65"/>
      <c r="E66" s="65"/>
      <c r="F66" s="65"/>
      <c r="G66" s="64"/>
      <c r="H66" s="65"/>
      <c r="I66" s="65"/>
      <c r="J66" s="65"/>
      <c r="K66" s="65"/>
      <c r="L66" s="65"/>
      <c r="M66" s="65"/>
      <c r="N66" s="65"/>
      <c r="O66" s="65"/>
      <c r="P66" s="65"/>
      <c r="Q66" s="65"/>
      <c r="R66" s="65"/>
      <c r="S66" s="65"/>
      <c r="T66" s="65"/>
      <c r="U66" s="65"/>
      <c r="V66" s="65"/>
      <c r="W66" s="65"/>
      <c r="X66" s="65"/>
      <c r="Y66" s="65"/>
      <c r="Z66" s="66"/>
      <c r="AA66" s="144"/>
      <c r="AB66" s="143"/>
      <c r="AC66" s="143"/>
      <c r="AD66" s="143"/>
    </row>
    <row r="67" spans="1:30">
      <c r="A67" s="12"/>
      <c r="B67" s="65"/>
      <c r="C67" s="65"/>
      <c r="D67" s="65"/>
      <c r="E67" s="65"/>
      <c r="F67" s="65"/>
      <c r="G67" s="64"/>
      <c r="H67" s="65"/>
      <c r="I67" s="65"/>
      <c r="J67" s="65"/>
      <c r="K67" s="65"/>
      <c r="L67" s="65"/>
      <c r="M67" s="65"/>
      <c r="N67" s="65"/>
      <c r="O67" s="65"/>
      <c r="P67" s="65"/>
      <c r="Q67" s="65"/>
      <c r="R67" s="65"/>
      <c r="S67" s="65"/>
      <c r="T67" s="65"/>
      <c r="U67" s="65"/>
      <c r="V67" s="65"/>
      <c r="W67" s="65"/>
      <c r="X67" s="65"/>
      <c r="Y67" s="65"/>
      <c r="Z67" s="66"/>
      <c r="AA67" s="144"/>
      <c r="AB67" s="143"/>
      <c r="AC67" s="143"/>
      <c r="AD67" s="143"/>
    </row>
    <row r="68" spans="1:30">
      <c r="A68" s="12"/>
      <c r="B68" s="65"/>
      <c r="C68" s="65"/>
      <c r="D68" s="65"/>
      <c r="E68" s="65"/>
      <c r="F68" s="65"/>
      <c r="G68" s="64"/>
      <c r="H68" s="65"/>
      <c r="I68" s="65"/>
      <c r="J68" s="65"/>
      <c r="K68" s="65"/>
      <c r="L68" s="65"/>
      <c r="M68" s="65"/>
      <c r="N68" s="65"/>
      <c r="O68" s="65"/>
      <c r="P68" s="65"/>
      <c r="Q68" s="65"/>
      <c r="R68" s="65"/>
      <c r="S68" s="65"/>
      <c r="T68" s="65"/>
      <c r="U68" s="65"/>
      <c r="V68" s="65"/>
      <c r="W68" s="65"/>
      <c r="X68" s="65"/>
      <c r="Y68" s="65"/>
      <c r="Z68" s="66"/>
      <c r="AA68" s="144"/>
      <c r="AB68" s="143"/>
      <c r="AC68" s="143"/>
      <c r="AD68" s="143"/>
    </row>
    <row r="69" spans="1:30">
      <c r="A69" s="12"/>
      <c r="B69" s="65"/>
      <c r="C69" s="65"/>
      <c r="D69" s="65"/>
      <c r="E69" s="65"/>
      <c r="F69" s="65"/>
      <c r="G69" s="64"/>
      <c r="H69" s="65"/>
      <c r="I69" s="65"/>
      <c r="J69" s="65"/>
      <c r="K69" s="65"/>
      <c r="L69" s="65"/>
      <c r="M69" s="65"/>
      <c r="N69" s="65"/>
      <c r="O69" s="65"/>
      <c r="P69" s="65"/>
      <c r="Q69" s="65"/>
      <c r="R69" s="65"/>
      <c r="S69" s="65"/>
      <c r="T69" s="65"/>
      <c r="U69" s="65"/>
      <c r="V69" s="65"/>
      <c r="W69" s="65"/>
      <c r="X69" s="65"/>
      <c r="Y69" s="65"/>
      <c r="Z69" s="66"/>
      <c r="AA69" s="144"/>
      <c r="AB69" s="143"/>
      <c r="AC69" s="143"/>
      <c r="AD69" s="143"/>
    </row>
    <row r="70" spans="1:30">
      <c r="A70" s="12"/>
      <c r="B70" s="65"/>
      <c r="C70" s="65"/>
      <c r="D70" s="65"/>
      <c r="E70" s="65"/>
      <c r="F70" s="65"/>
      <c r="G70" s="64"/>
      <c r="H70" s="65"/>
      <c r="I70" s="65"/>
      <c r="J70" s="65"/>
      <c r="K70" s="65"/>
      <c r="L70" s="65"/>
      <c r="M70" s="65"/>
      <c r="N70" s="65"/>
      <c r="O70" s="65"/>
      <c r="P70" s="65"/>
      <c r="Q70" s="65"/>
      <c r="R70" s="65"/>
      <c r="S70" s="65"/>
      <c r="T70" s="65"/>
      <c r="U70" s="65"/>
      <c r="V70" s="65"/>
      <c r="W70" s="65"/>
      <c r="X70" s="65"/>
      <c r="Y70" s="65"/>
      <c r="Z70" s="66"/>
      <c r="AA70" s="144"/>
      <c r="AB70" s="143"/>
      <c r="AC70" s="143"/>
      <c r="AD70" s="143"/>
    </row>
    <row r="71" spans="1:30" ht="16.5" customHeight="1">
      <c r="A71" s="12"/>
      <c r="B71" s="65"/>
      <c r="C71" s="65"/>
      <c r="D71" s="65"/>
      <c r="E71" s="65"/>
      <c r="F71" s="65"/>
      <c r="G71" s="64"/>
      <c r="H71" s="65"/>
      <c r="I71" s="65"/>
      <c r="J71" s="65"/>
      <c r="K71" s="65"/>
      <c r="L71" s="65"/>
      <c r="M71" s="65"/>
      <c r="N71" s="65"/>
      <c r="O71" s="65"/>
      <c r="P71" s="65"/>
      <c r="Q71" s="65"/>
      <c r="R71" s="65"/>
      <c r="S71" s="65"/>
      <c r="T71" s="65"/>
      <c r="U71" s="65"/>
      <c r="V71" s="65"/>
      <c r="W71" s="65"/>
      <c r="X71" s="65"/>
      <c r="Y71" s="65"/>
      <c r="Z71" s="66"/>
      <c r="AA71" s="144"/>
      <c r="AB71" s="143"/>
      <c r="AC71" s="143"/>
      <c r="AD71" s="143"/>
    </row>
    <row r="72" spans="1:30" ht="16.5" customHeight="1">
      <c r="A72" s="12"/>
      <c r="B72" s="65"/>
      <c r="C72" s="65"/>
      <c r="D72" s="65"/>
      <c r="E72" s="65"/>
      <c r="F72" s="65"/>
      <c r="G72" s="64"/>
      <c r="H72" s="65"/>
      <c r="I72" s="65"/>
      <c r="J72" s="65"/>
      <c r="K72" s="65"/>
      <c r="L72" s="65"/>
      <c r="M72" s="65"/>
      <c r="N72" s="65"/>
      <c r="O72" s="65"/>
      <c r="P72" s="65"/>
      <c r="Q72" s="65"/>
      <c r="R72" s="65"/>
      <c r="S72" s="65"/>
      <c r="T72" s="65"/>
      <c r="U72" s="65"/>
      <c r="V72" s="65"/>
      <c r="W72" s="65"/>
      <c r="X72" s="65"/>
      <c r="Y72" s="65"/>
      <c r="Z72" s="66"/>
      <c r="AA72" s="144"/>
      <c r="AB72" s="143"/>
      <c r="AC72" s="143"/>
      <c r="AD72" s="143"/>
    </row>
    <row r="73" spans="1:30" ht="16.5" customHeight="1">
      <c r="A73" s="12"/>
      <c r="B73" s="65"/>
      <c r="C73" s="65"/>
      <c r="D73" s="65"/>
      <c r="E73" s="65"/>
      <c r="F73" s="65"/>
      <c r="G73" s="64"/>
      <c r="H73" s="65"/>
      <c r="I73" s="65"/>
      <c r="J73" s="65"/>
      <c r="K73" s="65"/>
      <c r="L73" s="65"/>
      <c r="M73" s="65"/>
      <c r="N73" s="65"/>
      <c r="O73" s="65"/>
      <c r="P73" s="65"/>
      <c r="Q73" s="65"/>
      <c r="R73" s="65"/>
      <c r="S73" s="65"/>
      <c r="T73" s="65"/>
      <c r="U73" s="65"/>
      <c r="V73" s="65"/>
      <c r="W73" s="65"/>
      <c r="X73" s="65"/>
      <c r="Y73" s="65"/>
      <c r="Z73" s="66"/>
      <c r="AA73" s="144"/>
      <c r="AB73" s="143"/>
      <c r="AC73" s="143"/>
      <c r="AD73" s="143"/>
    </row>
    <row r="74" spans="1:30" ht="16.5" customHeight="1">
      <c r="A74" s="12"/>
      <c r="B74" s="65"/>
      <c r="C74" s="65"/>
      <c r="D74" s="65"/>
      <c r="E74" s="65"/>
      <c r="F74" s="65"/>
      <c r="G74" s="64"/>
      <c r="H74" s="65"/>
      <c r="I74" s="65"/>
      <c r="J74" s="65"/>
      <c r="K74" s="65"/>
      <c r="L74" s="65"/>
      <c r="M74" s="65"/>
      <c r="N74" s="65"/>
      <c r="O74" s="65"/>
      <c r="P74" s="65"/>
      <c r="Q74" s="65"/>
      <c r="R74" s="65"/>
      <c r="S74" s="65"/>
      <c r="T74" s="65"/>
      <c r="U74" s="65"/>
      <c r="V74" s="65"/>
      <c r="W74" s="65"/>
      <c r="X74" s="65"/>
      <c r="Y74" s="65"/>
      <c r="Z74" s="66"/>
      <c r="AA74" s="144"/>
      <c r="AB74" s="143"/>
      <c r="AC74" s="143"/>
      <c r="AD74" s="143"/>
    </row>
    <row r="75" spans="1:30" ht="16.5" customHeight="1">
      <c r="A75" s="12"/>
      <c r="B75" s="65"/>
      <c r="C75" s="65"/>
      <c r="D75" s="65"/>
      <c r="E75" s="65"/>
      <c r="F75" s="65"/>
      <c r="G75" s="64"/>
      <c r="H75" s="65"/>
      <c r="I75" s="65"/>
      <c r="J75" s="65"/>
      <c r="K75" s="65"/>
      <c r="L75" s="65"/>
      <c r="M75" s="65"/>
      <c r="N75" s="65"/>
      <c r="O75" s="65"/>
      <c r="P75" s="65"/>
      <c r="Q75" s="65"/>
      <c r="R75" s="65"/>
      <c r="S75" s="65"/>
      <c r="T75" s="65"/>
      <c r="U75" s="65"/>
      <c r="V75" s="65"/>
      <c r="W75" s="65"/>
      <c r="X75" s="65"/>
      <c r="Y75" s="65"/>
      <c r="Z75" s="66"/>
      <c r="AA75" s="144"/>
      <c r="AB75" s="143"/>
      <c r="AC75" s="143"/>
      <c r="AD75" s="143"/>
    </row>
    <row r="76" spans="1:30">
      <c r="A76" s="12"/>
      <c r="B76" s="65"/>
      <c r="C76" s="65"/>
      <c r="D76" s="65"/>
      <c r="E76" s="65"/>
      <c r="F76" s="65"/>
      <c r="G76" s="64"/>
      <c r="H76" s="65"/>
      <c r="I76" s="65"/>
      <c r="J76" s="65"/>
      <c r="K76" s="65"/>
      <c r="L76" s="65"/>
      <c r="M76" s="65"/>
      <c r="N76" s="65"/>
      <c r="O76" s="65"/>
      <c r="P76" s="65"/>
      <c r="Q76" s="65"/>
      <c r="R76" s="65"/>
      <c r="S76" s="65"/>
      <c r="T76" s="65"/>
      <c r="U76" s="65"/>
      <c r="V76" s="65"/>
      <c r="W76" s="65"/>
      <c r="X76" s="65"/>
      <c r="Y76" s="65"/>
      <c r="Z76" s="66"/>
      <c r="AA76" s="144"/>
      <c r="AB76" s="143"/>
      <c r="AC76" s="143"/>
      <c r="AD76" s="143"/>
    </row>
    <row r="77" spans="1:30" ht="15.75" thickBot="1">
      <c r="A77" s="38" t="s">
        <v>26</v>
      </c>
      <c r="B77" s="40">
        <f>SUM(B58:B76)</f>
        <v>0</v>
      </c>
      <c r="C77" s="40">
        <f t="shared" ref="C77:V77" si="6">SUM(C58:C76)</f>
        <v>0</v>
      </c>
      <c r="D77" s="40">
        <f t="shared" si="6"/>
        <v>0</v>
      </c>
      <c r="E77" s="40">
        <f t="shared" si="6"/>
        <v>0</v>
      </c>
      <c r="F77" s="40">
        <f t="shared" si="6"/>
        <v>0</v>
      </c>
      <c r="G77" s="41">
        <f t="shared" si="6"/>
        <v>0</v>
      </c>
      <c r="H77" s="40">
        <f t="shared" si="6"/>
        <v>0</v>
      </c>
      <c r="I77" s="40">
        <f t="shared" si="6"/>
        <v>0</v>
      </c>
      <c r="J77" s="40">
        <f t="shared" si="6"/>
        <v>0</v>
      </c>
      <c r="K77" s="40">
        <f t="shared" si="6"/>
        <v>0</v>
      </c>
      <c r="L77" s="40">
        <f t="shared" si="6"/>
        <v>0</v>
      </c>
      <c r="M77" s="40">
        <f t="shared" si="6"/>
        <v>0</v>
      </c>
      <c r="N77" s="40">
        <f t="shared" si="6"/>
        <v>0</v>
      </c>
      <c r="O77" s="40">
        <f t="shared" si="6"/>
        <v>0</v>
      </c>
      <c r="P77" s="40">
        <f t="shared" si="6"/>
        <v>0</v>
      </c>
      <c r="Q77" s="40">
        <f t="shared" si="6"/>
        <v>0</v>
      </c>
      <c r="R77" s="40">
        <f t="shared" si="6"/>
        <v>0</v>
      </c>
      <c r="S77" s="40">
        <f t="shared" si="6"/>
        <v>0</v>
      </c>
      <c r="T77" s="40">
        <f t="shared" si="6"/>
        <v>0</v>
      </c>
      <c r="U77" s="40">
        <f t="shared" si="6"/>
        <v>0</v>
      </c>
      <c r="V77" s="40">
        <f t="shared" si="6"/>
        <v>0</v>
      </c>
      <c r="W77" s="40">
        <f>IF(B13&lt;13,0,SUM(W58:W76))</f>
        <v>0</v>
      </c>
      <c r="X77" s="40">
        <f>IF(B13&lt;25,0,SUM(X58:X76))</f>
        <v>0</v>
      </c>
      <c r="Y77" s="40">
        <f>IF(B13&lt;37,0,SUM(Y58:Y76))</f>
        <v>0</v>
      </c>
      <c r="Z77" s="42">
        <f>IF(B13&lt;49,0,SUM(Z58:Z76))</f>
        <v>0</v>
      </c>
      <c r="AA77" s="144"/>
      <c r="AB77" s="143"/>
      <c r="AC77" s="143"/>
      <c r="AD77" s="143"/>
    </row>
    <row r="78" spans="1:30"/>
    <row r="79" spans="1:30">
      <c r="A79" s="139" t="s">
        <v>25</v>
      </c>
      <c r="B79" s="140"/>
      <c r="C79" s="140"/>
      <c r="D79" s="140"/>
      <c r="E79" s="140"/>
      <c r="F79" s="140"/>
      <c r="G79" s="140"/>
      <c r="H79" s="140"/>
      <c r="I79" s="140"/>
      <c r="J79" s="140"/>
      <c r="K79" s="140"/>
      <c r="L79" s="140"/>
      <c r="M79" s="140"/>
      <c r="N79" s="140"/>
      <c r="O79" s="140"/>
      <c r="P79" s="140"/>
      <c r="Q79" s="140"/>
      <c r="R79" s="140"/>
      <c r="S79" s="140"/>
      <c r="T79" s="140"/>
      <c r="U79" s="140"/>
      <c r="V79" s="140"/>
      <c r="W79" s="140"/>
      <c r="X79" s="140"/>
      <c r="Y79" s="140"/>
      <c r="Z79" s="141"/>
    </row>
    <row r="80" spans="1:30" ht="17.25">
      <c r="A80" s="39" t="s">
        <v>42</v>
      </c>
      <c r="B80" s="54">
        <v>1</v>
      </c>
      <c r="C80" s="54">
        <v>2</v>
      </c>
      <c r="D80" s="54">
        <v>3</v>
      </c>
      <c r="E80" s="54">
        <v>4</v>
      </c>
      <c r="F80" s="54">
        <v>5</v>
      </c>
      <c r="G80" s="62">
        <v>6</v>
      </c>
      <c r="H80" s="54">
        <v>7</v>
      </c>
      <c r="I80" s="54">
        <v>8</v>
      </c>
      <c r="J80" s="54">
        <v>9</v>
      </c>
      <c r="K80" s="54">
        <v>10</v>
      </c>
      <c r="L80" s="54">
        <v>11</v>
      </c>
      <c r="M80" s="54">
        <v>12</v>
      </c>
      <c r="N80" s="54">
        <v>13</v>
      </c>
      <c r="O80" s="54">
        <v>14</v>
      </c>
      <c r="P80" s="54">
        <v>15</v>
      </c>
      <c r="Q80" s="54">
        <v>16</v>
      </c>
      <c r="R80" s="54">
        <v>17</v>
      </c>
      <c r="S80" s="54">
        <v>18</v>
      </c>
      <c r="T80" s="54">
        <v>19</v>
      </c>
      <c r="U80" s="54">
        <v>20</v>
      </c>
      <c r="V80" s="54">
        <v>21</v>
      </c>
      <c r="W80" s="54">
        <v>22</v>
      </c>
      <c r="X80" s="54">
        <v>23</v>
      </c>
      <c r="Y80" s="54">
        <v>24</v>
      </c>
      <c r="Z80" s="55">
        <v>25</v>
      </c>
    </row>
    <row r="81" spans="1:30" ht="15.75" customHeight="1">
      <c r="A81" s="85" t="s">
        <v>18</v>
      </c>
      <c r="B81" s="86"/>
      <c r="C81" s="86"/>
      <c r="D81" s="86"/>
      <c r="E81" s="86"/>
      <c r="F81" s="86"/>
      <c r="G81" s="86"/>
      <c r="H81" s="86"/>
      <c r="I81" s="86"/>
      <c r="J81" s="86"/>
      <c r="K81" s="86"/>
      <c r="L81" s="86"/>
      <c r="M81" s="86"/>
      <c r="N81" s="86"/>
      <c r="O81" s="86"/>
      <c r="P81" s="86"/>
      <c r="Q81" s="86"/>
      <c r="R81" s="86"/>
      <c r="S81" s="86"/>
      <c r="T81" s="86"/>
      <c r="U81" s="86"/>
      <c r="V81" s="86"/>
      <c r="W81" s="86"/>
      <c r="X81" s="86"/>
      <c r="Y81" s="86"/>
      <c r="Z81" s="86"/>
      <c r="AA81" s="142" t="s">
        <v>71</v>
      </c>
      <c r="AB81" s="142"/>
      <c r="AC81" s="142"/>
      <c r="AD81" s="142"/>
    </row>
    <row r="82" spans="1:30" ht="15.75">
      <c r="A82" s="85" t="s">
        <v>17</v>
      </c>
      <c r="B82" s="86"/>
      <c r="C82" s="86"/>
      <c r="D82" s="86"/>
      <c r="E82" s="86"/>
      <c r="F82" s="86"/>
      <c r="G82" s="86"/>
      <c r="H82" s="86"/>
      <c r="I82" s="86"/>
      <c r="J82" s="86"/>
      <c r="K82" s="86"/>
      <c r="L82" s="86"/>
      <c r="M82" s="86"/>
      <c r="N82" s="86"/>
      <c r="O82" s="86"/>
      <c r="P82" s="86"/>
      <c r="Q82" s="86"/>
      <c r="R82" s="86"/>
      <c r="S82" s="86"/>
      <c r="T82" s="86"/>
      <c r="U82" s="86"/>
      <c r="V82" s="86"/>
      <c r="W82" s="86"/>
      <c r="X82" s="86"/>
      <c r="Y82" s="86"/>
      <c r="Z82" s="86"/>
      <c r="AA82" s="142"/>
      <c r="AB82" s="142"/>
      <c r="AC82" s="142"/>
      <c r="AD82" s="142"/>
    </row>
    <row r="83" spans="1:30">
      <c r="A83" s="12"/>
      <c r="B83" s="65"/>
      <c r="C83" s="65"/>
      <c r="D83" s="65"/>
      <c r="E83" s="65"/>
      <c r="F83" s="65"/>
      <c r="G83" s="64"/>
      <c r="H83" s="65"/>
      <c r="I83" s="65"/>
      <c r="J83" s="65"/>
      <c r="K83" s="65"/>
      <c r="L83" s="65"/>
      <c r="M83" s="65"/>
      <c r="N83" s="65"/>
      <c r="O83" s="65"/>
      <c r="P83" s="65"/>
      <c r="Q83" s="65"/>
      <c r="R83" s="65"/>
      <c r="S83" s="65"/>
      <c r="T83" s="65"/>
      <c r="U83" s="65"/>
      <c r="V83" s="65"/>
      <c r="W83" s="65"/>
      <c r="X83" s="65"/>
      <c r="Y83" s="65"/>
      <c r="Z83" s="66"/>
      <c r="AA83" s="142"/>
      <c r="AB83" s="142"/>
      <c r="AC83" s="142"/>
      <c r="AD83" s="142"/>
    </row>
    <row r="84" spans="1:30">
      <c r="A84" s="12"/>
      <c r="B84" s="65"/>
      <c r="C84" s="65"/>
      <c r="D84" s="65"/>
      <c r="E84" s="65"/>
      <c r="F84" s="65"/>
      <c r="G84" s="64"/>
      <c r="H84" s="65"/>
      <c r="I84" s="65"/>
      <c r="J84" s="65"/>
      <c r="K84" s="65"/>
      <c r="L84" s="65"/>
      <c r="M84" s="65"/>
      <c r="N84" s="65"/>
      <c r="O84" s="65"/>
      <c r="P84" s="65"/>
      <c r="Q84" s="65"/>
      <c r="R84" s="65"/>
      <c r="S84" s="65"/>
      <c r="T84" s="65"/>
      <c r="U84" s="65"/>
      <c r="V84" s="65"/>
      <c r="W84" s="65"/>
      <c r="X84" s="65"/>
      <c r="Y84" s="65"/>
      <c r="Z84" s="66"/>
      <c r="AA84" s="142"/>
      <c r="AB84" s="142"/>
      <c r="AC84" s="142"/>
      <c r="AD84" s="142"/>
    </row>
    <row r="85" spans="1:30">
      <c r="A85" s="12"/>
      <c r="B85" s="65"/>
      <c r="C85" s="65"/>
      <c r="D85" s="65"/>
      <c r="E85" s="65"/>
      <c r="F85" s="65"/>
      <c r="G85" s="64"/>
      <c r="H85" s="65"/>
      <c r="I85" s="65"/>
      <c r="J85" s="65"/>
      <c r="K85" s="65"/>
      <c r="L85" s="65"/>
      <c r="M85" s="65"/>
      <c r="N85" s="65"/>
      <c r="O85" s="65"/>
      <c r="P85" s="65"/>
      <c r="Q85" s="65"/>
      <c r="R85" s="65"/>
      <c r="S85" s="65"/>
      <c r="T85" s="65"/>
      <c r="U85" s="65"/>
      <c r="V85" s="65"/>
      <c r="W85" s="65"/>
      <c r="X85" s="65"/>
      <c r="Y85" s="65"/>
      <c r="Z85" s="66"/>
      <c r="AA85" s="142"/>
      <c r="AB85" s="142"/>
      <c r="AC85" s="142"/>
      <c r="AD85" s="142"/>
    </row>
    <row r="86" spans="1:30">
      <c r="A86" s="12"/>
      <c r="B86" s="65"/>
      <c r="C86" s="65"/>
      <c r="D86" s="65"/>
      <c r="E86" s="65"/>
      <c r="F86" s="65"/>
      <c r="G86" s="64"/>
      <c r="H86" s="65"/>
      <c r="I86" s="65"/>
      <c r="J86" s="65"/>
      <c r="K86" s="65"/>
      <c r="L86" s="65"/>
      <c r="M86" s="65"/>
      <c r="N86" s="65"/>
      <c r="O86" s="65"/>
      <c r="P86" s="65"/>
      <c r="Q86" s="65"/>
      <c r="R86" s="65"/>
      <c r="S86" s="65"/>
      <c r="T86" s="65"/>
      <c r="U86" s="65"/>
      <c r="V86" s="65"/>
      <c r="W86" s="65"/>
      <c r="X86" s="65"/>
      <c r="Y86" s="65"/>
      <c r="Z86" s="66"/>
      <c r="AA86" s="142"/>
      <c r="AB86" s="142"/>
      <c r="AC86" s="142"/>
      <c r="AD86" s="142"/>
    </row>
    <row r="87" spans="1:30">
      <c r="A87" s="12"/>
      <c r="B87" s="65"/>
      <c r="C87" s="65"/>
      <c r="D87" s="65"/>
      <c r="E87" s="65"/>
      <c r="F87" s="65"/>
      <c r="G87" s="64"/>
      <c r="H87" s="65"/>
      <c r="I87" s="65"/>
      <c r="J87" s="65"/>
      <c r="K87" s="65"/>
      <c r="L87" s="65"/>
      <c r="M87" s="65"/>
      <c r="N87" s="65"/>
      <c r="O87" s="65"/>
      <c r="P87" s="65"/>
      <c r="Q87" s="65"/>
      <c r="R87" s="65"/>
      <c r="S87" s="65"/>
      <c r="T87" s="65"/>
      <c r="U87" s="65"/>
      <c r="V87" s="65"/>
      <c r="W87" s="65"/>
      <c r="X87" s="65"/>
      <c r="Y87" s="65"/>
      <c r="Z87" s="66"/>
      <c r="AA87" s="142"/>
      <c r="AB87" s="142"/>
      <c r="AC87" s="142"/>
      <c r="AD87" s="142"/>
    </row>
    <row r="88" spans="1:30">
      <c r="A88" s="12"/>
      <c r="B88" s="65"/>
      <c r="C88" s="65"/>
      <c r="D88" s="65"/>
      <c r="E88" s="65"/>
      <c r="F88" s="65"/>
      <c r="G88" s="64"/>
      <c r="H88" s="65"/>
      <c r="I88" s="65"/>
      <c r="J88" s="65"/>
      <c r="K88" s="65"/>
      <c r="L88" s="65"/>
      <c r="M88" s="65"/>
      <c r="N88" s="65"/>
      <c r="O88" s="65"/>
      <c r="P88" s="65"/>
      <c r="Q88" s="65"/>
      <c r="R88" s="65"/>
      <c r="S88" s="65"/>
      <c r="T88" s="65"/>
      <c r="U88" s="65"/>
      <c r="V88" s="65"/>
      <c r="W88" s="65"/>
      <c r="X88" s="65"/>
      <c r="Y88" s="65"/>
      <c r="Z88" s="66"/>
      <c r="AA88" s="142"/>
      <c r="AB88" s="142"/>
      <c r="AC88" s="142"/>
      <c r="AD88" s="142"/>
    </row>
    <row r="89" spans="1:30">
      <c r="A89" s="12"/>
      <c r="B89" s="65"/>
      <c r="C89" s="65"/>
      <c r="D89" s="65"/>
      <c r="E89" s="65"/>
      <c r="F89" s="65"/>
      <c r="G89" s="64"/>
      <c r="H89" s="65"/>
      <c r="I89" s="65"/>
      <c r="J89" s="65"/>
      <c r="K89" s="65"/>
      <c r="L89" s="65"/>
      <c r="M89" s="65"/>
      <c r="N89" s="65"/>
      <c r="O89" s="65"/>
      <c r="P89" s="65"/>
      <c r="Q89" s="65"/>
      <c r="R89" s="65"/>
      <c r="S89" s="65"/>
      <c r="T89" s="65"/>
      <c r="U89" s="65"/>
      <c r="V89" s="65"/>
      <c r="W89" s="65"/>
      <c r="X89" s="65"/>
      <c r="Y89" s="65"/>
      <c r="Z89" s="66"/>
      <c r="AA89" s="142"/>
      <c r="AB89" s="142"/>
      <c r="AC89" s="142"/>
      <c r="AD89" s="142"/>
    </row>
    <row r="90" spans="1:30">
      <c r="A90" s="12"/>
      <c r="B90" s="65"/>
      <c r="C90" s="65"/>
      <c r="D90" s="65"/>
      <c r="E90" s="65"/>
      <c r="F90" s="65"/>
      <c r="G90" s="64"/>
      <c r="H90" s="65"/>
      <c r="I90" s="65"/>
      <c r="J90" s="65"/>
      <c r="K90" s="65"/>
      <c r="L90" s="65"/>
      <c r="M90" s="65"/>
      <c r="N90" s="65"/>
      <c r="O90" s="65"/>
      <c r="P90" s="65"/>
      <c r="Q90" s="65"/>
      <c r="R90" s="65"/>
      <c r="S90" s="65"/>
      <c r="T90" s="65"/>
      <c r="U90" s="65"/>
      <c r="V90" s="65"/>
      <c r="W90" s="65"/>
      <c r="X90" s="65"/>
      <c r="Y90" s="65"/>
      <c r="Z90" s="66"/>
      <c r="AA90" s="142"/>
      <c r="AB90" s="142"/>
      <c r="AC90" s="142"/>
      <c r="AD90" s="142"/>
    </row>
    <row r="91" spans="1:30">
      <c r="A91" s="12"/>
      <c r="B91" s="65"/>
      <c r="C91" s="65"/>
      <c r="D91" s="65"/>
      <c r="E91" s="65"/>
      <c r="F91" s="65"/>
      <c r="G91" s="64"/>
      <c r="H91" s="65"/>
      <c r="I91" s="65"/>
      <c r="J91" s="65"/>
      <c r="K91" s="65"/>
      <c r="L91" s="65"/>
      <c r="M91" s="65"/>
      <c r="N91" s="65"/>
      <c r="O91" s="65"/>
      <c r="P91" s="65"/>
      <c r="Q91" s="65"/>
      <c r="R91" s="65"/>
      <c r="S91" s="65"/>
      <c r="T91" s="65"/>
      <c r="U91" s="65"/>
      <c r="V91" s="65"/>
      <c r="W91" s="65"/>
      <c r="X91" s="65"/>
      <c r="Y91" s="65"/>
      <c r="Z91" s="66"/>
      <c r="AA91" s="142"/>
      <c r="AB91" s="142"/>
      <c r="AC91" s="142"/>
      <c r="AD91" s="142"/>
    </row>
    <row r="92" spans="1:30">
      <c r="A92" s="12"/>
      <c r="B92" s="65"/>
      <c r="C92" s="65"/>
      <c r="D92" s="65"/>
      <c r="E92" s="65"/>
      <c r="F92" s="65"/>
      <c r="G92" s="64"/>
      <c r="H92" s="65"/>
      <c r="I92" s="65"/>
      <c r="J92" s="65"/>
      <c r="K92" s="65"/>
      <c r="L92" s="65"/>
      <c r="M92" s="65"/>
      <c r="N92" s="65"/>
      <c r="O92" s="65"/>
      <c r="P92" s="65"/>
      <c r="Q92" s="65"/>
      <c r="R92" s="65"/>
      <c r="S92" s="65"/>
      <c r="T92" s="65"/>
      <c r="U92" s="65"/>
      <c r="V92" s="65"/>
      <c r="W92" s="65"/>
      <c r="X92" s="65"/>
      <c r="Y92" s="65"/>
      <c r="Z92" s="66"/>
      <c r="AA92" s="142"/>
      <c r="AB92" s="142"/>
      <c r="AC92" s="142"/>
      <c r="AD92" s="142"/>
    </row>
    <row r="93" spans="1:30">
      <c r="A93" s="12"/>
      <c r="B93" s="65"/>
      <c r="C93" s="65"/>
      <c r="D93" s="65"/>
      <c r="E93" s="65"/>
      <c r="F93" s="65"/>
      <c r="G93" s="64"/>
      <c r="H93" s="65"/>
      <c r="I93" s="65"/>
      <c r="J93" s="65"/>
      <c r="K93" s="65"/>
      <c r="L93" s="65"/>
      <c r="M93" s="65"/>
      <c r="N93" s="65"/>
      <c r="O93" s="65"/>
      <c r="P93" s="65"/>
      <c r="Q93" s="65"/>
      <c r="R93" s="65"/>
      <c r="S93" s="65"/>
      <c r="T93" s="65"/>
      <c r="U93" s="65"/>
      <c r="V93" s="65"/>
      <c r="W93" s="65"/>
      <c r="X93" s="65"/>
      <c r="Y93" s="65"/>
      <c r="Z93" s="66"/>
      <c r="AA93" s="142"/>
      <c r="AB93" s="142"/>
      <c r="AC93" s="142"/>
      <c r="AD93" s="142"/>
    </row>
    <row r="94" spans="1:30">
      <c r="A94" s="12"/>
      <c r="B94" s="65"/>
      <c r="C94" s="65"/>
      <c r="D94" s="65"/>
      <c r="E94" s="65"/>
      <c r="F94" s="65"/>
      <c r="G94" s="64"/>
      <c r="H94" s="65"/>
      <c r="I94" s="65"/>
      <c r="J94" s="65"/>
      <c r="K94" s="65"/>
      <c r="L94" s="65"/>
      <c r="M94" s="65"/>
      <c r="N94" s="65"/>
      <c r="O94" s="65"/>
      <c r="P94" s="65"/>
      <c r="Q94" s="65"/>
      <c r="R94" s="65"/>
      <c r="S94" s="65"/>
      <c r="T94" s="65"/>
      <c r="U94" s="65"/>
      <c r="V94" s="65"/>
      <c r="W94" s="65"/>
      <c r="X94" s="65"/>
      <c r="Y94" s="65"/>
      <c r="Z94" s="66"/>
      <c r="AA94" s="142"/>
      <c r="AB94" s="142"/>
      <c r="AC94" s="142"/>
      <c r="AD94" s="142"/>
    </row>
    <row r="95" spans="1:30" ht="15.75" thickBot="1">
      <c r="A95" s="38" t="s">
        <v>27</v>
      </c>
      <c r="B95" s="40">
        <f t="shared" ref="B95:V95" si="7">SUM(B81:B94)</f>
        <v>0</v>
      </c>
      <c r="C95" s="40">
        <f t="shared" si="7"/>
        <v>0</v>
      </c>
      <c r="D95" s="40">
        <f t="shared" si="7"/>
        <v>0</v>
      </c>
      <c r="E95" s="40">
        <f t="shared" si="7"/>
        <v>0</v>
      </c>
      <c r="F95" s="40">
        <f t="shared" si="7"/>
        <v>0</v>
      </c>
      <c r="G95" s="41">
        <f t="shared" si="7"/>
        <v>0</v>
      </c>
      <c r="H95" s="40">
        <f t="shared" si="7"/>
        <v>0</v>
      </c>
      <c r="I95" s="40">
        <f t="shared" si="7"/>
        <v>0</v>
      </c>
      <c r="J95" s="40">
        <f t="shared" si="7"/>
        <v>0</v>
      </c>
      <c r="K95" s="40">
        <f t="shared" si="7"/>
        <v>0</v>
      </c>
      <c r="L95" s="40">
        <f t="shared" si="7"/>
        <v>0</v>
      </c>
      <c r="M95" s="40">
        <f t="shared" si="7"/>
        <v>0</v>
      </c>
      <c r="N95" s="40">
        <f t="shared" si="7"/>
        <v>0</v>
      </c>
      <c r="O95" s="40">
        <f t="shared" si="7"/>
        <v>0</v>
      </c>
      <c r="P95" s="40">
        <f t="shared" si="7"/>
        <v>0</v>
      </c>
      <c r="Q95" s="40">
        <f t="shared" si="7"/>
        <v>0</v>
      </c>
      <c r="R95" s="40">
        <f t="shared" si="7"/>
        <v>0</v>
      </c>
      <c r="S95" s="40">
        <f t="shared" si="7"/>
        <v>0</v>
      </c>
      <c r="T95" s="40">
        <f t="shared" si="7"/>
        <v>0</v>
      </c>
      <c r="U95" s="40">
        <f t="shared" si="7"/>
        <v>0</v>
      </c>
      <c r="V95" s="40">
        <f t="shared" si="7"/>
        <v>0</v>
      </c>
      <c r="W95" s="40">
        <f>IF(B13&lt;13,0,SUM(W81:W94))</f>
        <v>0</v>
      </c>
      <c r="X95" s="40">
        <f>IF(B13&lt;25,0,SUM(X81:X94))</f>
        <v>0</v>
      </c>
      <c r="Y95" s="40">
        <f>IF(B13&lt;37,0,SUM(Y81:Y94))</f>
        <v>0</v>
      </c>
      <c r="Z95" s="42">
        <f>IF(B13&lt;49,0,SUM(Z81:Z94))</f>
        <v>0</v>
      </c>
      <c r="AA95" s="142"/>
      <c r="AB95" s="142"/>
      <c r="AC95" s="142"/>
      <c r="AD95" s="142"/>
    </row>
    <row r="96" spans="1:30"/>
    <row r="97" spans="1:1">
      <c r="A97" s="13" t="s">
        <v>40</v>
      </c>
    </row>
    <row r="98" spans="1:1"/>
    <row r="99" spans="1:1"/>
    <row r="100" spans="1:1"/>
    <row r="101" spans="1:1">
      <c r="A101" s="13" t="s">
        <v>41</v>
      </c>
    </row>
    <row r="102" spans="1:1">
      <c r="A102" s="20" t="s">
        <v>67</v>
      </c>
    </row>
    <row r="103" spans="1:1">
      <c r="A103" s="3" t="s">
        <v>48</v>
      </c>
    </row>
    <row r="104" spans="1:1">
      <c r="A104" s="3" t="s">
        <v>49</v>
      </c>
    </row>
    <row r="105" spans="1:1"/>
    <row r="106" spans="1:1"/>
    <row r="107" spans="1:1">
      <c r="A107" s="13" t="s">
        <v>23</v>
      </c>
    </row>
    <row r="108" spans="1:1">
      <c r="A108" s="20" t="s">
        <v>67</v>
      </c>
    </row>
    <row r="109" spans="1:1">
      <c r="A109" s="67" t="s">
        <v>45</v>
      </c>
    </row>
    <row r="110" spans="1:1">
      <c r="A110" s="3" t="s">
        <v>47</v>
      </c>
    </row>
    <row r="111" spans="1:1">
      <c r="A111" s="3" t="s">
        <v>50</v>
      </c>
    </row>
    <row r="112" spans="1:1">
      <c r="A112" s="3" t="s">
        <v>46</v>
      </c>
    </row>
    <row r="113" spans="1:1">
      <c r="A113" s="67" t="s">
        <v>17</v>
      </c>
    </row>
    <row r="114" spans="1:1">
      <c r="A114" s="3" t="s">
        <v>51</v>
      </c>
    </row>
    <row r="115" spans="1:1"/>
  </sheetData>
  <sheetProtection algorithmName="SHA-512" hashValue="RKXSYm+xBpOF84yypROJbd2vDxEwK6xVPi18FPQVLIVh6//fb8/MLGxUHmsK5B41wUb7AEkXLTAr05hVzcvjyQ==" saltValue="pKXHMfxfGQWakJW/Ggv5Aw==" spinCount="100000" sheet="1" objects="1" scenarios="1"/>
  <mergeCells count="22">
    <mergeCell ref="A37:C37"/>
    <mergeCell ref="A4:Q8"/>
    <mergeCell ref="B10:D10"/>
    <mergeCell ref="B11:D11"/>
    <mergeCell ref="B12:D12"/>
    <mergeCell ref="B13:D13"/>
    <mergeCell ref="A16:Z16"/>
    <mergeCell ref="A25:D27"/>
    <mergeCell ref="A34:D34"/>
    <mergeCell ref="A35:C35"/>
    <mergeCell ref="A36:C36"/>
    <mergeCell ref="G36:R36"/>
    <mergeCell ref="G48:R52"/>
    <mergeCell ref="A56:Z56"/>
    <mergeCell ref="AA58:AD77"/>
    <mergeCell ref="A79:Z79"/>
    <mergeCell ref="AA81:AD95"/>
    <mergeCell ref="A38:C38"/>
    <mergeCell ref="G38:R39"/>
    <mergeCell ref="A39:C39"/>
    <mergeCell ref="A40:C40"/>
    <mergeCell ref="A43:F43"/>
  </mergeCells>
  <conditionalFormatting sqref="Z18:Z22">
    <cfRule type="expression" dxfId="313" priority="17">
      <formula>$B$13&lt;49</formula>
    </cfRule>
  </conditionalFormatting>
  <conditionalFormatting sqref="Y18:Z22">
    <cfRule type="expression" dxfId="312" priority="18">
      <formula>$B$13&lt;37</formula>
    </cfRule>
  </conditionalFormatting>
  <conditionalFormatting sqref="X18:Z22">
    <cfRule type="expression" dxfId="311" priority="19">
      <formula>$B$13&lt;25</formula>
    </cfRule>
  </conditionalFormatting>
  <conditionalFormatting sqref="W18:Z22">
    <cfRule type="expression" dxfId="310" priority="20">
      <formula>$B$13&lt;13</formula>
    </cfRule>
  </conditionalFormatting>
  <conditionalFormatting sqref="B17 B57 B80">
    <cfRule type="expression" dxfId="309" priority="38">
      <formula>$B$13&gt;0</formula>
    </cfRule>
  </conditionalFormatting>
  <conditionalFormatting sqref="C17 C57 C80">
    <cfRule type="expression" dxfId="308" priority="37">
      <formula>$B$13&gt;12</formula>
    </cfRule>
  </conditionalFormatting>
  <conditionalFormatting sqref="D17 D57 D80">
    <cfRule type="expression" dxfId="307" priority="36">
      <formula>$B$13&gt;24</formula>
    </cfRule>
  </conditionalFormatting>
  <conditionalFormatting sqref="E17 E57 E80">
    <cfRule type="expression" dxfId="306" priority="35">
      <formula>$B$13&gt;36</formula>
    </cfRule>
  </conditionalFormatting>
  <conditionalFormatting sqref="F17 F57 F80">
    <cfRule type="expression" dxfId="305" priority="34">
      <formula>$B$13&gt;48</formula>
    </cfRule>
  </conditionalFormatting>
  <conditionalFormatting sqref="Y17:Z17 Y57:Z76 Y80:Z94 Y23:Z23">
    <cfRule type="expression" dxfId="304" priority="31">
      <formula>$B$13&lt;37</formula>
    </cfRule>
  </conditionalFormatting>
  <conditionalFormatting sqref="X17:Z17 X57:Z76 X80:Z94 X23:Z23">
    <cfRule type="expression" dxfId="303" priority="32">
      <formula>$B$13&lt;25</formula>
    </cfRule>
  </conditionalFormatting>
  <conditionalFormatting sqref="W17:Z17 W57:Z76 W80:Z94 W23:Z23">
    <cfRule type="expression" dxfId="302" priority="33">
      <formula>$B$13&lt;13</formula>
    </cfRule>
  </conditionalFormatting>
  <conditionalFormatting sqref="Z17 Z57:Z76 Z80:Z94 Z23">
    <cfRule type="expression" dxfId="301" priority="30">
      <formula>$B$13&lt;49</formula>
    </cfRule>
  </conditionalFormatting>
  <conditionalFormatting sqref="F44:F46 F48:F52">
    <cfRule type="expression" dxfId="300" priority="21">
      <formula>$B$13&lt;48</formula>
    </cfRule>
  </conditionalFormatting>
  <conditionalFormatting sqref="B44">
    <cfRule type="expression" dxfId="299" priority="29">
      <formula>$B$13&gt;0</formula>
    </cfRule>
  </conditionalFormatting>
  <conditionalFormatting sqref="C44">
    <cfRule type="expression" dxfId="298" priority="28">
      <formula>$B$13&gt;12</formula>
    </cfRule>
  </conditionalFormatting>
  <conditionalFormatting sqref="D44">
    <cfRule type="expression" dxfId="297" priority="27">
      <formula>$B$13&gt;24</formula>
    </cfRule>
  </conditionalFormatting>
  <conditionalFormatting sqref="E44">
    <cfRule type="expression" dxfId="296" priority="26">
      <formula>$B$13&gt;36</formula>
    </cfRule>
  </conditionalFormatting>
  <conditionalFormatting sqref="F44">
    <cfRule type="expression" dxfId="295" priority="25">
      <formula>$B$13&gt;48</formula>
    </cfRule>
  </conditionalFormatting>
  <conditionalFormatting sqref="E44:F46 E48:F52">
    <cfRule type="expression" dxfId="294" priority="22">
      <formula>$B$13&lt;37</formula>
    </cfRule>
  </conditionalFormatting>
  <conditionalFormatting sqref="D44:F46 D48:F52">
    <cfRule type="expression" dxfId="293" priority="23">
      <formula>$B$13&lt;25</formula>
    </cfRule>
  </conditionalFormatting>
  <conditionalFormatting sqref="C44:F46 C48:F52">
    <cfRule type="expression" dxfId="292" priority="24">
      <formula>$B$13&lt;13</formula>
    </cfRule>
  </conditionalFormatting>
  <conditionalFormatting sqref="C18:F18">
    <cfRule type="expression" dxfId="291" priority="16">
      <formula>$B$13&lt;13</formula>
    </cfRule>
  </conditionalFormatting>
  <conditionalFormatting sqref="D18:F18">
    <cfRule type="expression" dxfId="290" priority="15">
      <formula>AND($B$13&gt;12,$B$13&lt;=24)</formula>
    </cfRule>
  </conditionalFormatting>
  <conditionalFormatting sqref="E18:F18">
    <cfRule type="expression" dxfId="289" priority="14">
      <formula>AND($B$13&gt;24,$B$13&lt;=36)</formula>
    </cfRule>
  </conditionalFormatting>
  <conditionalFormatting sqref="F18">
    <cfRule type="expression" dxfId="288" priority="13">
      <formula>AND($B$13&gt;36,$B$13&lt;=48)</formula>
    </cfRule>
  </conditionalFormatting>
  <conditionalFormatting sqref="Y77:Z77">
    <cfRule type="expression" dxfId="287" priority="10">
      <formula>$B$13&lt;37</formula>
    </cfRule>
  </conditionalFormatting>
  <conditionalFormatting sqref="X77:Z77">
    <cfRule type="expression" dxfId="286" priority="11">
      <formula>$B$13&lt;25</formula>
    </cfRule>
  </conditionalFormatting>
  <conditionalFormatting sqref="W77:Z77">
    <cfRule type="expression" dxfId="285" priority="12">
      <formula>$B$13&lt;13</formula>
    </cfRule>
  </conditionalFormatting>
  <conditionalFormatting sqref="Z77">
    <cfRule type="expression" dxfId="284" priority="9">
      <formula>$B$13&lt;49</formula>
    </cfRule>
  </conditionalFormatting>
  <conditionalFormatting sqref="Y95:Z95">
    <cfRule type="expression" dxfId="283" priority="6">
      <formula>$B$13&lt;37</formula>
    </cfRule>
  </conditionalFormatting>
  <conditionalFormatting sqref="X95:Z95">
    <cfRule type="expression" dxfId="282" priority="7">
      <formula>$B$13&lt;25</formula>
    </cfRule>
  </conditionalFormatting>
  <conditionalFormatting sqref="W95:Z95">
    <cfRule type="expression" dxfId="281" priority="8">
      <formula>$B$13&lt;13</formula>
    </cfRule>
  </conditionalFormatting>
  <conditionalFormatting sqref="Z95">
    <cfRule type="expression" dxfId="280" priority="5">
      <formula>$B$13&lt;49</formula>
    </cfRule>
  </conditionalFormatting>
  <conditionalFormatting sqref="F47">
    <cfRule type="expression" dxfId="279" priority="1">
      <formula>$B$13&lt;48</formula>
    </cfRule>
  </conditionalFormatting>
  <conditionalFormatting sqref="E47:F47">
    <cfRule type="expression" dxfId="278" priority="2">
      <formula>$B$13&lt;37</formula>
    </cfRule>
  </conditionalFormatting>
  <conditionalFormatting sqref="D47:F47">
    <cfRule type="expression" dxfId="277" priority="3">
      <formula>$B$13&lt;25</formula>
    </cfRule>
  </conditionalFormatting>
  <conditionalFormatting sqref="C47:F47">
    <cfRule type="expression" dxfId="276" priority="4">
      <formula>$B$13&lt;13</formula>
    </cfRule>
  </conditionalFormatting>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UL115"/>
  <sheetViews>
    <sheetView topLeftCell="A43" zoomScale="85" zoomScaleNormal="85" workbookViewId="0">
      <selection activeCell="B102" sqref="B102"/>
    </sheetView>
  </sheetViews>
  <sheetFormatPr baseColWidth="10" defaultColWidth="0" defaultRowHeight="15" zeroHeight="1"/>
  <cols>
    <col min="1" max="1" width="51.5703125" style="3" customWidth="1"/>
    <col min="2" max="2" width="13.28515625" style="3" customWidth="1"/>
    <col min="3" max="3" width="13" style="3" customWidth="1"/>
    <col min="4" max="4" width="14" style="3" customWidth="1"/>
    <col min="5" max="6" width="10.28515625" style="3" customWidth="1"/>
    <col min="7" max="7" width="10.28515625" style="3" bestFit="1" customWidth="1"/>
    <col min="8" max="8" width="10.42578125" style="3" customWidth="1"/>
    <col min="9" max="22" width="10.28515625" style="3" bestFit="1" customWidth="1"/>
    <col min="23" max="23" width="14.140625" style="3" bestFit="1" customWidth="1"/>
    <col min="24" max="24" width="10.28515625" style="3" customWidth="1"/>
    <col min="25" max="25" width="13.140625" style="3" bestFit="1" customWidth="1"/>
    <col min="26" max="26" width="10.28515625" style="3" customWidth="1"/>
    <col min="27" max="29" width="10" style="3" customWidth="1"/>
    <col min="30" max="30" width="12.28515625" style="3" customWidth="1"/>
    <col min="31" max="31" width="10" style="3" customWidth="1"/>
    <col min="32" max="226" width="10" style="3" hidden="1"/>
    <col min="227" max="227" width="38.5703125" style="3" hidden="1"/>
    <col min="228" max="232" width="10.28515625" style="3" hidden="1"/>
    <col min="233" max="233" width="10" style="3" hidden="1"/>
    <col min="234" max="234" width="10.42578125" style="3" hidden="1"/>
    <col min="235" max="482" width="10" style="3" hidden="1"/>
    <col min="483" max="483" width="38.5703125" style="3" hidden="1"/>
    <col min="484" max="488" width="10.28515625" style="3" hidden="1"/>
    <col min="489" max="489" width="10" style="3" hidden="1"/>
    <col min="490" max="490" width="10.42578125" style="3" hidden="1"/>
    <col min="491" max="738" width="10" style="3" hidden="1"/>
    <col min="739" max="739" width="38.5703125" style="3" hidden="1"/>
    <col min="740" max="744" width="10.28515625" style="3" hidden="1"/>
    <col min="745" max="745" width="10" style="3" hidden="1"/>
    <col min="746" max="746" width="10.42578125" style="3" hidden="1"/>
    <col min="747" max="994" width="10" style="3" hidden="1"/>
    <col min="995" max="995" width="38.5703125" style="3" hidden="1"/>
    <col min="996" max="1000" width="10.28515625" style="3" hidden="1"/>
    <col min="1001" max="1001" width="10" style="3" hidden="1"/>
    <col min="1002" max="1002" width="10.42578125" style="3" hidden="1"/>
    <col min="1003" max="1250" width="10" style="3" hidden="1"/>
    <col min="1251" max="1251" width="38.5703125" style="3" hidden="1"/>
    <col min="1252" max="1256" width="10.28515625" style="3" hidden="1"/>
    <col min="1257" max="1257" width="10" style="3" hidden="1"/>
    <col min="1258" max="1258" width="10.42578125" style="3" hidden="1"/>
    <col min="1259" max="1506" width="10" style="3" hidden="1"/>
    <col min="1507" max="1507" width="38.5703125" style="3" hidden="1"/>
    <col min="1508" max="1512" width="10.28515625" style="3" hidden="1"/>
    <col min="1513" max="1513" width="10" style="3" hidden="1"/>
    <col min="1514" max="1514" width="10.42578125" style="3" hidden="1"/>
    <col min="1515" max="1762" width="10" style="3" hidden="1"/>
    <col min="1763" max="1763" width="38.5703125" style="3" hidden="1"/>
    <col min="1764" max="1768" width="10.28515625" style="3" hidden="1"/>
    <col min="1769" max="1769" width="10" style="3" hidden="1"/>
    <col min="1770" max="1770" width="10.42578125" style="3" hidden="1"/>
    <col min="1771" max="2018" width="10" style="3" hidden="1"/>
    <col min="2019" max="2019" width="38.5703125" style="3" hidden="1"/>
    <col min="2020" max="2024" width="10.28515625" style="3" hidden="1"/>
    <col min="2025" max="2025" width="10" style="3" hidden="1"/>
    <col min="2026" max="2026" width="10.42578125" style="3" hidden="1"/>
    <col min="2027" max="2274" width="10" style="3" hidden="1"/>
    <col min="2275" max="2275" width="38.5703125" style="3" hidden="1"/>
    <col min="2276" max="2280" width="10.28515625" style="3" hidden="1"/>
    <col min="2281" max="2281" width="10" style="3" hidden="1"/>
    <col min="2282" max="2282" width="10.42578125" style="3" hidden="1"/>
    <col min="2283" max="2530" width="10" style="3" hidden="1"/>
    <col min="2531" max="2531" width="38.5703125" style="3" hidden="1"/>
    <col min="2532" max="2536" width="10.28515625" style="3" hidden="1"/>
    <col min="2537" max="2537" width="10" style="3" hidden="1"/>
    <col min="2538" max="2538" width="10.42578125" style="3" hidden="1"/>
    <col min="2539" max="2786" width="10" style="3" hidden="1"/>
    <col min="2787" max="2787" width="38.5703125" style="3" hidden="1"/>
    <col min="2788" max="2792" width="10.28515625" style="3" hidden="1"/>
    <col min="2793" max="2793" width="10" style="3" hidden="1"/>
    <col min="2794" max="2794" width="10.42578125" style="3" hidden="1"/>
    <col min="2795" max="3042" width="10" style="3" hidden="1"/>
    <col min="3043" max="3043" width="38.5703125" style="3" hidden="1"/>
    <col min="3044" max="3048" width="10.28515625" style="3" hidden="1"/>
    <col min="3049" max="3049" width="10" style="3" hidden="1"/>
    <col min="3050" max="3050" width="10.42578125" style="3" hidden="1"/>
    <col min="3051" max="3298" width="10" style="3" hidden="1"/>
    <col min="3299" max="3299" width="38.5703125" style="3" hidden="1"/>
    <col min="3300" max="3304" width="10.28515625" style="3" hidden="1"/>
    <col min="3305" max="3305" width="10" style="3" hidden="1"/>
    <col min="3306" max="3306" width="10.42578125" style="3" hidden="1"/>
    <col min="3307" max="3554" width="10" style="3" hidden="1"/>
    <col min="3555" max="3555" width="38.5703125" style="3" hidden="1"/>
    <col min="3556" max="3560" width="10.28515625" style="3" hidden="1"/>
    <col min="3561" max="3561" width="10" style="3" hidden="1"/>
    <col min="3562" max="3562" width="10.42578125" style="3" hidden="1"/>
    <col min="3563" max="3810" width="10" style="3" hidden="1"/>
    <col min="3811" max="3811" width="38.5703125" style="3" hidden="1"/>
    <col min="3812" max="3816" width="10.28515625" style="3" hidden="1"/>
    <col min="3817" max="3817" width="10" style="3" hidden="1"/>
    <col min="3818" max="3818" width="10.42578125" style="3" hidden="1"/>
    <col min="3819" max="4066" width="10" style="3" hidden="1"/>
    <col min="4067" max="4067" width="38.5703125" style="3" hidden="1"/>
    <col min="4068" max="4072" width="10.28515625" style="3" hidden="1"/>
    <col min="4073" max="4073" width="10" style="3" hidden="1"/>
    <col min="4074" max="4074" width="10.42578125" style="3" hidden="1"/>
    <col min="4075" max="4322" width="10" style="3" hidden="1"/>
    <col min="4323" max="4323" width="38.5703125" style="3" hidden="1"/>
    <col min="4324" max="4328" width="10.28515625" style="3" hidden="1"/>
    <col min="4329" max="4329" width="10" style="3" hidden="1"/>
    <col min="4330" max="4330" width="10.42578125" style="3" hidden="1"/>
    <col min="4331" max="4578" width="10" style="3" hidden="1"/>
    <col min="4579" max="4579" width="38.5703125" style="3" hidden="1"/>
    <col min="4580" max="4584" width="10.28515625" style="3" hidden="1"/>
    <col min="4585" max="4585" width="10" style="3" hidden="1"/>
    <col min="4586" max="4586" width="10.42578125" style="3" hidden="1"/>
    <col min="4587" max="4834" width="10" style="3" hidden="1"/>
    <col min="4835" max="4835" width="38.5703125" style="3" hidden="1"/>
    <col min="4836" max="4840" width="10.28515625" style="3" hidden="1"/>
    <col min="4841" max="4841" width="10" style="3" hidden="1"/>
    <col min="4842" max="4842" width="10.42578125" style="3" hidden="1"/>
    <col min="4843" max="5090" width="10" style="3" hidden="1"/>
    <col min="5091" max="5091" width="38.5703125" style="3" hidden="1"/>
    <col min="5092" max="5096" width="10.28515625" style="3" hidden="1"/>
    <col min="5097" max="5097" width="10" style="3" hidden="1"/>
    <col min="5098" max="5098" width="10.42578125" style="3" hidden="1"/>
    <col min="5099" max="5346" width="10" style="3" hidden="1"/>
    <col min="5347" max="5347" width="38.5703125" style="3" hidden="1"/>
    <col min="5348" max="5352" width="10.28515625" style="3" hidden="1"/>
    <col min="5353" max="5353" width="10" style="3" hidden="1"/>
    <col min="5354" max="5354" width="10.42578125" style="3" hidden="1"/>
    <col min="5355" max="5602" width="10" style="3" hidden="1"/>
    <col min="5603" max="5603" width="38.5703125" style="3" hidden="1"/>
    <col min="5604" max="5608" width="10.28515625" style="3" hidden="1"/>
    <col min="5609" max="5609" width="10" style="3" hidden="1"/>
    <col min="5610" max="5610" width="10.42578125" style="3" hidden="1"/>
    <col min="5611" max="5858" width="10" style="3" hidden="1"/>
    <col min="5859" max="5859" width="38.5703125" style="3" hidden="1"/>
    <col min="5860" max="5864" width="10.28515625" style="3" hidden="1"/>
    <col min="5865" max="5865" width="10" style="3" hidden="1"/>
    <col min="5866" max="5866" width="10.42578125" style="3" hidden="1"/>
    <col min="5867" max="6114" width="10" style="3" hidden="1"/>
    <col min="6115" max="6115" width="38.5703125" style="3" hidden="1"/>
    <col min="6116" max="6120" width="10.28515625" style="3" hidden="1"/>
    <col min="6121" max="6121" width="10" style="3" hidden="1"/>
    <col min="6122" max="6122" width="10.42578125" style="3" hidden="1"/>
    <col min="6123" max="6370" width="10" style="3" hidden="1"/>
    <col min="6371" max="6371" width="38.5703125" style="3" hidden="1"/>
    <col min="6372" max="6376" width="10.28515625" style="3" hidden="1"/>
    <col min="6377" max="6377" width="10" style="3" hidden="1"/>
    <col min="6378" max="6378" width="10.42578125" style="3" hidden="1"/>
    <col min="6379" max="6626" width="10" style="3" hidden="1"/>
    <col min="6627" max="6627" width="38.5703125" style="3" hidden="1"/>
    <col min="6628" max="6632" width="10.28515625" style="3" hidden="1"/>
    <col min="6633" max="6633" width="10" style="3" hidden="1"/>
    <col min="6634" max="6634" width="10.42578125" style="3" hidden="1"/>
    <col min="6635" max="6882" width="10" style="3" hidden="1"/>
    <col min="6883" max="6883" width="38.5703125" style="3" hidden="1"/>
    <col min="6884" max="6888" width="10.28515625" style="3" hidden="1"/>
    <col min="6889" max="6889" width="10" style="3" hidden="1"/>
    <col min="6890" max="6890" width="10.42578125" style="3" hidden="1"/>
    <col min="6891" max="7138" width="10" style="3" hidden="1"/>
    <col min="7139" max="7139" width="38.5703125" style="3" hidden="1"/>
    <col min="7140" max="7144" width="10.28515625" style="3" hidden="1"/>
    <col min="7145" max="7145" width="10" style="3" hidden="1"/>
    <col min="7146" max="7146" width="10.42578125" style="3" hidden="1"/>
    <col min="7147" max="7394" width="10" style="3" hidden="1"/>
    <col min="7395" max="7395" width="38.5703125" style="3" hidden="1"/>
    <col min="7396" max="7400" width="10.28515625" style="3" hidden="1"/>
    <col min="7401" max="7401" width="10" style="3" hidden="1"/>
    <col min="7402" max="7402" width="10.42578125" style="3" hidden="1"/>
    <col min="7403" max="7650" width="10" style="3" hidden="1"/>
    <col min="7651" max="7651" width="38.5703125" style="3" hidden="1"/>
    <col min="7652" max="7656" width="10.28515625" style="3" hidden="1"/>
    <col min="7657" max="7657" width="10" style="3" hidden="1"/>
    <col min="7658" max="7658" width="10.42578125" style="3" hidden="1"/>
    <col min="7659" max="7906" width="10" style="3" hidden="1"/>
    <col min="7907" max="7907" width="38.5703125" style="3" hidden="1"/>
    <col min="7908" max="7912" width="10.28515625" style="3" hidden="1"/>
    <col min="7913" max="7913" width="10" style="3" hidden="1"/>
    <col min="7914" max="7914" width="10.42578125" style="3" hidden="1"/>
    <col min="7915" max="8162" width="10" style="3" hidden="1"/>
    <col min="8163" max="8163" width="38.5703125" style="3" hidden="1"/>
    <col min="8164" max="8168" width="10.28515625" style="3" hidden="1"/>
    <col min="8169" max="8169" width="10" style="3" hidden="1"/>
    <col min="8170" max="8170" width="10.42578125" style="3" hidden="1"/>
    <col min="8171" max="8418" width="10" style="3" hidden="1"/>
    <col min="8419" max="8419" width="38.5703125" style="3" hidden="1"/>
    <col min="8420" max="8424" width="10.28515625" style="3" hidden="1"/>
    <col min="8425" max="8425" width="10" style="3" hidden="1"/>
    <col min="8426" max="8426" width="10.42578125" style="3" hidden="1"/>
    <col min="8427" max="8674" width="10" style="3" hidden="1"/>
    <col min="8675" max="8675" width="38.5703125" style="3" hidden="1"/>
    <col min="8676" max="8680" width="10.28515625" style="3" hidden="1"/>
    <col min="8681" max="8681" width="10" style="3" hidden="1"/>
    <col min="8682" max="8682" width="10.42578125" style="3" hidden="1"/>
    <col min="8683" max="8930" width="10" style="3" hidden="1"/>
    <col min="8931" max="8931" width="38.5703125" style="3" hidden="1"/>
    <col min="8932" max="8936" width="10.28515625" style="3" hidden="1"/>
    <col min="8937" max="8937" width="10" style="3" hidden="1"/>
    <col min="8938" max="8938" width="10.42578125" style="3" hidden="1"/>
    <col min="8939" max="9186" width="10" style="3" hidden="1"/>
    <col min="9187" max="9187" width="38.5703125" style="3" hidden="1"/>
    <col min="9188" max="9192" width="10.28515625" style="3" hidden="1"/>
    <col min="9193" max="9193" width="10" style="3" hidden="1"/>
    <col min="9194" max="9194" width="10.42578125" style="3" hidden="1"/>
    <col min="9195" max="9442" width="10" style="3" hidden="1"/>
    <col min="9443" max="9443" width="38.5703125" style="3" hidden="1"/>
    <col min="9444" max="9448" width="10.28515625" style="3" hidden="1"/>
    <col min="9449" max="9449" width="10" style="3" hidden="1"/>
    <col min="9450" max="9450" width="10.42578125" style="3" hidden="1"/>
    <col min="9451" max="9698" width="10" style="3" hidden="1"/>
    <col min="9699" max="9699" width="38.5703125" style="3" hidden="1"/>
    <col min="9700" max="9704" width="10.28515625" style="3" hidden="1"/>
    <col min="9705" max="9705" width="10" style="3" hidden="1"/>
    <col min="9706" max="9706" width="10.42578125" style="3" hidden="1"/>
    <col min="9707" max="9954" width="10" style="3" hidden="1"/>
    <col min="9955" max="9955" width="38.5703125" style="3" hidden="1"/>
    <col min="9956" max="9960" width="10.28515625" style="3" hidden="1"/>
    <col min="9961" max="9961" width="10" style="3" hidden="1"/>
    <col min="9962" max="9962" width="10.42578125" style="3" hidden="1"/>
    <col min="9963" max="10210" width="10" style="3" hidden="1"/>
    <col min="10211" max="10211" width="38.5703125" style="3" hidden="1"/>
    <col min="10212" max="10216" width="10.28515625" style="3" hidden="1"/>
    <col min="10217" max="10217" width="10" style="3" hidden="1"/>
    <col min="10218" max="10218" width="10.42578125" style="3" hidden="1"/>
    <col min="10219" max="10466" width="10" style="3" hidden="1"/>
    <col min="10467" max="10467" width="38.5703125" style="3" hidden="1"/>
    <col min="10468" max="10472" width="10.28515625" style="3" hidden="1"/>
    <col min="10473" max="10473" width="10" style="3" hidden="1"/>
    <col min="10474" max="10474" width="10.42578125" style="3" hidden="1"/>
    <col min="10475" max="10722" width="10" style="3" hidden="1"/>
    <col min="10723" max="10723" width="38.5703125" style="3" hidden="1"/>
    <col min="10724" max="10728" width="10.28515625" style="3" hidden="1"/>
    <col min="10729" max="10729" width="10" style="3" hidden="1"/>
    <col min="10730" max="10730" width="10.42578125" style="3" hidden="1"/>
    <col min="10731" max="10978" width="10" style="3" hidden="1"/>
    <col min="10979" max="10979" width="38.5703125" style="3" hidden="1"/>
    <col min="10980" max="10984" width="10.28515625" style="3" hidden="1"/>
    <col min="10985" max="10985" width="10" style="3" hidden="1"/>
    <col min="10986" max="10986" width="10.42578125" style="3" hidden="1"/>
    <col min="10987" max="11234" width="10" style="3" hidden="1"/>
    <col min="11235" max="11235" width="38.5703125" style="3" hidden="1"/>
    <col min="11236" max="11240" width="10.28515625" style="3" hidden="1"/>
    <col min="11241" max="11241" width="10" style="3" hidden="1"/>
    <col min="11242" max="11242" width="10.42578125" style="3" hidden="1"/>
    <col min="11243" max="11490" width="10" style="3" hidden="1"/>
    <col min="11491" max="11491" width="38.5703125" style="3" hidden="1"/>
    <col min="11492" max="11496" width="10.28515625" style="3" hidden="1"/>
    <col min="11497" max="11497" width="10" style="3" hidden="1"/>
    <col min="11498" max="11498" width="10.42578125" style="3" hidden="1"/>
    <col min="11499" max="11746" width="10" style="3" hidden="1"/>
    <col min="11747" max="11747" width="38.5703125" style="3" hidden="1"/>
    <col min="11748" max="11752" width="10.28515625" style="3" hidden="1"/>
    <col min="11753" max="11753" width="10" style="3" hidden="1"/>
    <col min="11754" max="11754" width="10.42578125" style="3" hidden="1"/>
    <col min="11755" max="12002" width="10" style="3" hidden="1"/>
    <col min="12003" max="12003" width="38.5703125" style="3" hidden="1"/>
    <col min="12004" max="12008" width="10.28515625" style="3" hidden="1"/>
    <col min="12009" max="12009" width="10" style="3" hidden="1"/>
    <col min="12010" max="12010" width="10.42578125" style="3" hidden="1"/>
    <col min="12011" max="12258" width="10" style="3" hidden="1"/>
    <col min="12259" max="12259" width="38.5703125" style="3" hidden="1"/>
    <col min="12260" max="12264" width="10.28515625" style="3" hidden="1"/>
    <col min="12265" max="12265" width="10" style="3" hidden="1"/>
    <col min="12266" max="12266" width="10.42578125" style="3" hidden="1"/>
    <col min="12267" max="12514" width="10" style="3" hidden="1"/>
    <col min="12515" max="12515" width="38.5703125" style="3" hidden="1"/>
    <col min="12516" max="12520" width="10.28515625" style="3" hidden="1"/>
    <col min="12521" max="12521" width="10" style="3" hidden="1"/>
    <col min="12522" max="12522" width="10.42578125" style="3" hidden="1"/>
    <col min="12523" max="12770" width="10" style="3" hidden="1"/>
    <col min="12771" max="12771" width="38.5703125" style="3" hidden="1"/>
    <col min="12772" max="12776" width="10.28515625" style="3" hidden="1"/>
    <col min="12777" max="12777" width="10" style="3" hidden="1"/>
    <col min="12778" max="12778" width="10.42578125" style="3" hidden="1"/>
    <col min="12779" max="13026" width="10" style="3" hidden="1"/>
    <col min="13027" max="13027" width="38.5703125" style="3" hidden="1"/>
    <col min="13028" max="13032" width="10.28515625" style="3" hidden="1"/>
    <col min="13033" max="13033" width="10" style="3" hidden="1"/>
    <col min="13034" max="13034" width="10.42578125" style="3" hidden="1"/>
    <col min="13035" max="13282" width="10" style="3" hidden="1"/>
    <col min="13283" max="13283" width="38.5703125" style="3" hidden="1"/>
    <col min="13284" max="13288" width="10.28515625" style="3" hidden="1"/>
    <col min="13289" max="13289" width="10" style="3" hidden="1"/>
    <col min="13290" max="13290" width="10.42578125" style="3" hidden="1"/>
    <col min="13291" max="13538" width="10" style="3" hidden="1"/>
    <col min="13539" max="13539" width="38.5703125" style="3" hidden="1"/>
    <col min="13540" max="13544" width="10.28515625" style="3" hidden="1"/>
    <col min="13545" max="13545" width="10" style="3" hidden="1"/>
    <col min="13546" max="13546" width="10.42578125" style="3" hidden="1"/>
    <col min="13547" max="13794" width="10" style="3" hidden="1"/>
    <col min="13795" max="13795" width="38.5703125" style="3" hidden="1"/>
    <col min="13796" max="13800" width="10.28515625" style="3" hidden="1"/>
    <col min="13801" max="13801" width="10" style="3" hidden="1"/>
    <col min="13802" max="13802" width="10.42578125" style="3" hidden="1"/>
    <col min="13803" max="14050" width="10" style="3" hidden="1"/>
    <col min="14051" max="14051" width="38.5703125" style="3" hidden="1"/>
    <col min="14052" max="14056" width="10.28515625" style="3" hidden="1"/>
    <col min="14057" max="14057" width="10" style="3" hidden="1"/>
    <col min="14058" max="14058" width="10.42578125" style="3" hidden="1"/>
    <col min="14059" max="14306" width="10" style="3" hidden="1"/>
    <col min="14307" max="14307" width="38.5703125" style="3" hidden="1"/>
    <col min="14308" max="14312" width="10.28515625" style="3" hidden="1"/>
    <col min="14313" max="14313" width="10" style="3" hidden="1"/>
    <col min="14314" max="14314" width="10.42578125" style="3" hidden="1"/>
    <col min="14315" max="14562" width="10" style="3" hidden="1"/>
    <col min="14563" max="14563" width="38.5703125" style="3" hidden="1"/>
    <col min="14564" max="14568" width="10.28515625" style="3" hidden="1"/>
    <col min="14569" max="14569" width="10" style="3" hidden="1"/>
    <col min="14570" max="14570" width="10.42578125" style="3" hidden="1"/>
    <col min="14571" max="14818" width="10" style="3" hidden="1"/>
    <col min="14819" max="14819" width="38.5703125" style="3" hidden="1"/>
    <col min="14820" max="14824" width="10.28515625" style="3" hidden="1"/>
    <col min="14825" max="14825" width="10" style="3" hidden="1"/>
    <col min="14826" max="14826" width="10.42578125" style="3" hidden="1"/>
    <col min="14827" max="15074" width="10" style="3" hidden="1"/>
    <col min="15075" max="15075" width="38.5703125" style="3" hidden="1"/>
    <col min="15076" max="15080" width="10.28515625" style="3" hidden="1"/>
    <col min="15081" max="15081" width="10" style="3" hidden="1"/>
    <col min="15082" max="15082" width="10.42578125" style="3" hidden="1"/>
    <col min="15083" max="15330" width="10" style="3" hidden="1"/>
    <col min="15331" max="15331" width="38.5703125" style="3" hidden="1"/>
    <col min="15332" max="15336" width="10.28515625" style="3" hidden="1"/>
    <col min="15337" max="15337" width="10" style="3" hidden="1"/>
    <col min="15338" max="15338" width="10.42578125" style="3" hidden="1"/>
    <col min="15339" max="15586" width="10" style="3" hidden="1"/>
    <col min="15587" max="15587" width="38.5703125" style="3" hidden="1"/>
    <col min="15588" max="15592" width="10.28515625" style="3" hidden="1"/>
    <col min="15593" max="15593" width="10" style="3" hidden="1"/>
    <col min="15594" max="15594" width="10.42578125" style="3" hidden="1"/>
    <col min="15595" max="15842" width="10" style="3" hidden="1"/>
    <col min="15843" max="15843" width="38.5703125" style="3" hidden="1"/>
    <col min="15844" max="15848" width="10.28515625" style="3" hidden="1"/>
    <col min="15849" max="15849" width="10" style="3" hidden="1"/>
    <col min="15850" max="15850" width="10.42578125" style="3" hidden="1"/>
    <col min="15851" max="16098" width="10" style="3" hidden="1"/>
    <col min="16099" max="16099" width="38.5703125" style="3" hidden="1"/>
    <col min="16100" max="16104" width="10.28515625" style="3" hidden="1"/>
    <col min="16105" max="16105" width="10" style="3" hidden="1"/>
    <col min="16106" max="16106" width="10.42578125" style="3" hidden="1"/>
    <col min="16107" max="16384" width="10" style="3" hidden="1"/>
  </cols>
  <sheetData>
    <row r="1" spans="1:26" s="47" customFormat="1" ht="23.25">
      <c r="A1" s="1" t="s">
        <v>54</v>
      </c>
      <c r="B1" s="119" t="str">
        <f ca="1">RIGHT(CELL("dateiname",A1),LEN(CELL("dateiname",A1))-FIND("]",CELL("dateiname",A1)))</f>
        <v>Niederösterreich</v>
      </c>
    </row>
    <row r="2" spans="1:26" s="47" customFormat="1"/>
    <row r="3" spans="1:26" s="47" customFormat="1"/>
    <row r="4" spans="1:26" s="48" customFormat="1" ht="15.75" customHeight="1">
      <c r="A4" s="155" t="s">
        <v>68</v>
      </c>
      <c r="B4" s="156"/>
      <c r="C4" s="156"/>
      <c r="D4" s="156"/>
      <c r="E4" s="156"/>
      <c r="F4" s="156"/>
      <c r="G4" s="156"/>
      <c r="H4" s="156"/>
      <c r="I4" s="156"/>
      <c r="J4" s="156"/>
      <c r="K4" s="156"/>
      <c r="L4" s="156"/>
      <c r="M4" s="156"/>
      <c r="N4" s="156"/>
      <c r="O4" s="156"/>
      <c r="P4" s="156"/>
      <c r="Q4" s="156"/>
      <c r="T4" s="2"/>
    </row>
    <row r="5" spans="1:26" s="48" customFormat="1" ht="28.5" customHeight="1">
      <c r="A5" s="156"/>
      <c r="B5" s="156"/>
      <c r="C5" s="156"/>
      <c r="D5" s="156"/>
      <c r="E5" s="156"/>
      <c r="F5" s="156"/>
      <c r="G5" s="156"/>
      <c r="H5" s="156"/>
      <c r="I5" s="156"/>
      <c r="J5" s="156"/>
      <c r="K5" s="156"/>
      <c r="L5" s="156"/>
      <c r="M5" s="156"/>
      <c r="N5" s="156"/>
      <c r="O5" s="156"/>
      <c r="P5" s="156"/>
      <c r="Q5" s="156"/>
      <c r="T5" s="2"/>
    </row>
    <row r="6" spans="1:26" ht="15" customHeight="1">
      <c r="A6" s="156"/>
      <c r="B6" s="156"/>
      <c r="C6" s="156"/>
      <c r="D6" s="156"/>
      <c r="E6" s="156"/>
      <c r="F6" s="156"/>
      <c r="G6" s="156"/>
      <c r="H6" s="156"/>
      <c r="I6" s="156"/>
      <c r="J6" s="156"/>
      <c r="K6" s="156"/>
      <c r="L6" s="156"/>
      <c r="M6" s="156"/>
      <c r="N6" s="156"/>
      <c r="O6" s="156"/>
      <c r="P6" s="156"/>
      <c r="Q6" s="156"/>
    </row>
    <row r="7" spans="1:26">
      <c r="A7" s="156"/>
      <c r="B7" s="156"/>
      <c r="C7" s="156"/>
      <c r="D7" s="156"/>
      <c r="E7" s="156"/>
      <c r="F7" s="156"/>
      <c r="G7" s="156"/>
      <c r="H7" s="156"/>
      <c r="I7" s="156"/>
      <c r="J7" s="156"/>
      <c r="K7" s="156"/>
      <c r="L7" s="156"/>
      <c r="M7" s="156"/>
      <c r="N7" s="156"/>
      <c r="O7" s="156"/>
      <c r="P7" s="156"/>
      <c r="Q7" s="156"/>
    </row>
    <row r="8" spans="1:26" ht="54.75" customHeight="1">
      <c r="A8" s="156"/>
      <c r="B8" s="156"/>
      <c r="C8" s="156"/>
      <c r="D8" s="156"/>
      <c r="E8" s="156"/>
      <c r="F8" s="156"/>
      <c r="G8" s="156"/>
      <c r="H8" s="156"/>
      <c r="I8" s="156"/>
      <c r="J8" s="156"/>
      <c r="K8" s="156"/>
      <c r="L8" s="156"/>
      <c r="M8" s="156"/>
      <c r="N8" s="156"/>
      <c r="O8" s="156"/>
      <c r="P8" s="156"/>
      <c r="Q8" s="156"/>
    </row>
    <row r="9" spans="1:26" s="51" customFormat="1" ht="15.75" thickBot="1">
      <c r="A9" s="49"/>
      <c r="B9" s="49"/>
      <c r="C9" s="49"/>
      <c r="D9" s="49"/>
      <c r="E9" s="50"/>
      <c r="F9" s="50"/>
      <c r="G9" s="50"/>
      <c r="H9" s="50"/>
      <c r="I9" s="50"/>
      <c r="J9" s="50"/>
      <c r="K9" s="50"/>
      <c r="L9" s="50"/>
      <c r="M9" s="50"/>
      <c r="N9" s="50"/>
      <c r="O9" s="50"/>
      <c r="P9" s="50"/>
      <c r="Q9" s="50"/>
    </row>
    <row r="10" spans="1:26" s="51" customFormat="1" ht="15.75" thickTop="1">
      <c r="A10" s="34" t="s">
        <v>94</v>
      </c>
      <c r="B10" s="157">
        <f>'Finanzierungslücken Übersicht'!B5:D5</f>
        <v>0</v>
      </c>
      <c r="C10" s="157"/>
      <c r="D10" s="157"/>
      <c r="G10" s="50"/>
      <c r="H10" s="50"/>
      <c r="I10" s="50"/>
      <c r="J10" s="50"/>
      <c r="K10" s="50"/>
      <c r="L10" s="50"/>
      <c r="M10" s="50"/>
      <c r="N10" s="50"/>
      <c r="O10" s="50"/>
      <c r="P10" s="50"/>
      <c r="Q10" s="50"/>
    </row>
    <row r="11" spans="1:26" s="51" customFormat="1">
      <c r="A11" s="35" t="s">
        <v>37</v>
      </c>
      <c r="B11" s="158">
        <f>'Finanzierungslücken Übersicht'!B6:D6</f>
        <v>0</v>
      </c>
      <c r="C11" s="158"/>
      <c r="D11" s="158"/>
      <c r="F11" s="50"/>
      <c r="G11" s="50"/>
      <c r="H11" s="50"/>
      <c r="I11" s="50"/>
      <c r="J11" s="50"/>
      <c r="K11" s="50"/>
      <c r="L11" s="50"/>
      <c r="M11" s="50"/>
      <c r="N11" s="50"/>
      <c r="O11" s="50"/>
      <c r="P11" s="50"/>
      <c r="Q11" s="50"/>
    </row>
    <row r="12" spans="1:26" s="51" customFormat="1" ht="15.75" customHeight="1">
      <c r="A12" s="36" t="s">
        <v>38</v>
      </c>
      <c r="B12" s="158">
        <f>'Finanzierungslücken Übersicht'!B7:D7</f>
        <v>0</v>
      </c>
      <c r="C12" s="158"/>
      <c r="D12" s="158"/>
      <c r="F12" s="50"/>
      <c r="G12" s="50"/>
      <c r="H12" s="50"/>
      <c r="I12" s="50"/>
      <c r="J12" s="50"/>
      <c r="K12" s="50"/>
      <c r="L12" s="50"/>
      <c r="M12" s="50"/>
      <c r="N12" s="50"/>
      <c r="O12" s="50"/>
      <c r="P12" s="50"/>
      <c r="Q12" s="50"/>
    </row>
    <row r="13" spans="1:26" s="51" customFormat="1" ht="15.75" thickBot="1">
      <c r="A13" s="52" t="s">
        <v>93</v>
      </c>
      <c r="B13" s="159">
        <f>'Finanzierungslücken Übersicht'!B8:D8</f>
        <v>60</v>
      </c>
      <c r="C13" s="159"/>
      <c r="D13" s="159"/>
      <c r="E13" s="50"/>
      <c r="F13" s="50"/>
      <c r="G13" s="53"/>
      <c r="H13" s="50"/>
      <c r="I13" s="50"/>
      <c r="J13" s="50"/>
      <c r="K13" s="50"/>
      <c r="L13" s="50"/>
      <c r="M13" s="50"/>
      <c r="N13" s="50"/>
      <c r="O13" s="50"/>
      <c r="P13" s="50"/>
      <c r="Q13" s="50"/>
    </row>
    <row r="14" spans="1:26" s="51" customFormat="1" ht="15.75" thickTop="1">
      <c r="A14" s="50"/>
      <c r="B14" s="50"/>
      <c r="C14" s="50"/>
      <c r="D14" s="50"/>
      <c r="E14" s="50"/>
      <c r="F14" s="50"/>
      <c r="G14" s="50"/>
      <c r="H14" s="50"/>
      <c r="I14" s="50"/>
      <c r="J14" s="50"/>
      <c r="K14" s="50"/>
      <c r="L14" s="50"/>
      <c r="M14" s="50"/>
      <c r="N14" s="50"/>
      <c r="O14" s="50"/>
      <c r="P14" s="50"/>
      <c r="Q14" s="50"/>
    </row>
    <row r="15" spans="1:26" ht="16.149999999999999" customHeight="1" thickBot="1"/>
    <row r="16" spans="1:26" ht="15.75" thickBot="1">
      <c r="A16" s="160" t="s">
        <v>9</v>
      </c>
      <c r="B16" s="161"/>
      <c r="C16" s="161"/>
      <c r="D16" s="161"/>
      <c r="E16" s="161"/>
      <c r="F16" s="161"/>
      <c r="G16" s="161"/>
      <c r="H16" s="161"/>
      <c r="I16" s="161"/>
      <c r="J16" s="161"/>
      <c r="K16" s="161"/>
      <c r="L16" s="161"/>
      <c r="M16" s="161"/>
      <c r="N16" s="161"/>
      <c r="O16" s="161"/>
      <c r="P16" s="161"/>
      <c r="Q16" s="161"/>
      <c r="R16" s="161"/>
      <c r="S16" s="161"/>
      <c r="T16" s="161"/>
      <c r="U16" s="161"/>
      <c r="V16" s="161"/>
      <c r="W16" s="161"/>
      <c r="X16" s="161"/>
      <c r="Y16" s="161"/>
      <c r="Z16" s="162"/>
    </row>
    <row r="17" spans="1:30" s="4" customFormat="1" ht="17.25" customHeight="1">
      <c r="A17" s="114" t="s">
        <v>12</v>
      </c>
      <c r="B17" s="115">
        <v>1</v>
      </c>
      <c r="C17" s="72">
        <v>2</v>
      </c>
      <c r="D17" s="72">
        <v>3</v>
      </c>
      <c r="E17" s="72">
        <v>4</v>
      </c>
      <c r="F17" s="72">
        <v>5</v>
      </c>
      <c r="G17" s="72">
        <v>6</v>
      </c>
      <c r="H17" s="72">
        <v>7</v>
      </c>
      <c r="I17" s="72">
        <v>8</v>
      </c>
      <c r="J17" s="72">
        <v>9</v>
      </c>
      <c r="K17" s="72">
        <v>10</v>
      </c>
      <c r="L17" s="72">
        <v>11</v>
      </c>
      <c r="M17" s="72">
        <v>12</v>
      </c>
      <c r="N17" s="72">
        <v>13</v>
      </c>
      <c r="O17" s="72">
        <v>14</v>
      </c>
      <c r="P17" s="72">
        <v>15</v>
      </c>
      <c r="Q17" s="72">
        <v>16</v>
      </c>
      <c r="R17" s="72">
        <v>17</v>
      </c>
      <c r="S17" s="72">
        <v>18</v>
      </c>
      <c r="T17" s="72">
        <v>19</v>
      </c>
      <c r="U17" s="72">
        <v>20</v>
      </c>
      <c r="V17" s="72">
        <v>21</v>
      </c>
      <c r="W17" s="72">
        <v>22</v>
      </c>
      <c r="X17" s="72">
        <v>23</v>
      </c>
      <c r="Y17" s="72">
        <v>24</v>
      </c>
      <c r="Z17" s="73">
        <v>25</v>
      </c>
    </row>
    <row r="18" spans="1:30" s="56" customFormat="1">
      <c r="A18" s="116" t="s">
        <v>20</v>
      </c>
      <c r="B18" s="14">
        <f>B45</f>
        <v>0</v>
      </c>
      <c r="C18" s="14">
        <f>C45</f>
        <v>0</v>
      </c>
      <c r="D18" s="14">
        <f>D45</f>
        <v>0</v>
      </c>
      <c r="E18" s="14">
        <f>E45</f>
        <v>0</v>
      </c>
      <c r="F18" s="14">
        <f>F45</f>
        <v>0</v>
      </c>
      <c r="G18" s="16"/>
      <c r="H18" s="16"/>
      <c r="I18" s="16"/>
      <c r="J18" s="16"/>
      <c r="K18" s="16"/>
      <c r="L18" s="16"/>
      <c r="M18" s="16"/>
      <c r="N18" s="16"/>
      <c r="O18" s="16"/>
      <c r="P18" s="16"/>
      <c r="Q18" s="16"/>
      <c r="R18" s="16"/>
      <c r="S18" s="16"/>
      <c r="T18" s="16"/>
      <c r="U18" s="16"/>
      <c r="V18" s="16"/>
      <c r="W18" s="16"/>
      <c r="X18" s="16"/>
      <c r="Y18" s="16"/>
      <c r="Z18" s="17"/>
    </row>
    <row r="19" spans="1:30" s="8" customFormat="1">
      <c r="A19" s="116" t="s">
        <v>21</v>
      </c>
      <c r="B19" s="14">
        <f t="shared" ref="B19:V19" si="0">B95</f>
        <v>0</v>
      </c>
      <c r="C19" s="14">
        <f t="shared" si="0"/>
        <v>0</v>
      </c>
      <c r="D19" s="14">
        <f t="shared" si="0"/>
        <v>0</v>
      </c>
      <c r="E19" s="14">
        <f t="shared" si="0"/>
        <v>0</v>
      </c>
      <c r="F19" s="14">
        <f t="shared" si="0"/>
        <v>0</v>
      </c>
      <c r="G19" s="18">
        <f t="shared" si="0"/>
        <v>0</v>
      </c>
      <c r="H19" s="18">
        <f t="shared" si="0"/>
        <v>0</v>
      </c>
      <c r="I19" s="18">
        <f t="shared" si="0"/>
        <v>0</v>
      </c>
      <c r="J19" s="18">
        <f t="shared" si="0"/>
        <v>0</v>
      </c>
      <c r="K19" s="18">
        <f t="shared" si="0"/>
        <v>0</v>
      </c>
      <c r="L19" s="18">
        <f t="shared" si="0"/>
        <v>0</v>
      </c>
      <c r="M19" s="18">
        <f t="shared" si="0"/>
        <v>0</v>
      </c>
      <c r="N19" s="18">
        <f t="shared" si="0"/>
        <v>0</v>
      </c>
      <c r="O19" s="18">
        <f t="shared" si="0"/>
        <v>0</v>
      </c>
      <c r="P19" s="18">
        <f t="shared" si="0"/>
        <v>0</v>
      </c>
      <c r="Q19" s="18">
        <f t="shared" si="0"/>
        <v>0</v>
      </c>
      <c r="R19" s="18">
        <f t="shared" si="0"/>
        <v>0</v>
      </c>
      <c r="S19" s="18">
        <f t="shared" si="0"/>
        <v>0</v>
      </c>
      <c r="T19" s="18">
        <f t="shared" si="0"/>
        <v>0</v>
      </c>
      <c r="U19" s="18">
        <f t="shared" si="0"/>
        <v>0</v>
      </c>
      <c r="V19" s="18">
        <f t="shared" si="0"/>
        <v>0</v>
      </c>
      <c r="W19" s="18">
        <f>W95</f>
        <v>0</v>
      </c>
      <c r="X19" s="18">
        <f>X95</f>
        <v>0</v>
      </c>
      <c r="Y19" s="18">
        <f>Y95</f>
        <v>0</v>
      </c>
      <c r="Z19" s="19">
        <f>Z95</f>
        <v>0</v>
      </c>
    </row>
    <row r="20" spans="1:30" s="8" customFormat="1" ht="17.25" customHeight="1">
      <c r="A20" s="116" t="s">
        <v>22</v>
      </c>
      <c r="B20" s="14">
        <f>B77</f>
        <v>0</v>
      </c>
      <c r="C20" s="14">
        <f t="shared" ref="C20:F20" si="1">C77</f>
        <v>0</v>
      </c>
      <c r="D20" s="14">
        <f t="shared" si="1"/>
        <v>0</v>
      </c>
      <c r="E20" s="14">
        <f t="shared" si="1"/>
        <v>0</v>
      </c>
      <c r="F20" s="14">
        <f t="shared" si="1"/>
        <v>0</v>
      </c>
      <c r="G20" s="18">
        <f>G77</f>
        <v>0</v>
      </c>
      <c r="H20" s="18">
        <f>H77</f>
        <v>0</v>
      </c>
      <c r="I20" s="18">
        <f t="shared" ref="I20:V20" si="2">I77</f>
        <v>0</v>
      </c>
      <c r="J20" s="18">
        <f t="shared" si="2"/>
        <v>0</v>
      </c>
      <c r="K20" s="18">
        <f t="shared" si="2"/>
        <v>0</v>
      </c>
      <c r="L20" s="18">
        <f t="shared" si="2"/>
        <v>0</v>
      </c>
      <c r="M20" s="18">
        <f t="shared" si="2"/>
        <v>0</v>
      </c>
      <c r="N20" s="18">
        <f t="shared" si="2"/>
        <v>0</v>
      </c>
      <c r="O20" s="18">
        <f t="shared" si="2"/>
        <v>0</v>
      </c>
      <c r="P20" s="18">
        <f t="shared" si="2"/>
        <v>0</v>
      </c>
      <c r="Q20" s="18">
        <f t="shared" si="2"/>
        <v>0</v>
      </c>
      <c r="R20" s="18">
        <f t="shared" si="2"/>
        <v>0</v>
      </c>
      <c r="S20" s="18">
        <f t="shared" si="2"/>
        <v>0</v>
      </c>
      <c r="T20" s="18">
        <f t="shared" si="2"/>
        <v>0</v>
      </c>
      <c r="U20" s="18">
        <f t="shared" si="2"/>
        <v>0</v>
      </c>
      <c r="V20" s="18">
        <f t="shared" si="2"/>
        <v>0</v>
      </c>
      <c r="W20" s="18">
        <f>W77</f>
        <v>0</v>
      </c>
      <c r="X20" s="18">
        <f>X77</f>
        <v>0</v>
      </c>
      <c r="Y20" s="18">
        <f>Y77</f>
        <v>0</v>
      </c>
      <c r="Z20" s="19">
        <f>Z77</f>
        <v>0</v>
      </c>
      <c r="AA20" s="5"/>
      <c r="AB20" s="6"/>
      <c r="AC20" s="6"/>
      <c r="AD20" s="6"/>
    </row>
    <row r="21" spans="1:30" s="8" customFormat="1">
      <c r="A21" s="116" t="s">
        <v>6</v>
      </c>
      <c r="B21" s="14">
        <f>B19-B20</f>
        <v>0</v>
      </c>
      <c r="C21" s="14">
        <f t="shared" ref="C21:Z21" si="3">C19-C20</f>
        <v>0</v>
      </c>
      <c r="D21" s="14">
        <f t="shared" si="3"/>
        <v>0</v>
      </c>
      <c r="E21" s="14">
        <f t="shared" si="3"/>
        <v>0</v>
      </c>
      <c r="F21" s="14">
        <f t="shared" si="3"/>
        <v>0</v>
      </c>
      <c r="G21" s="18">
        <f t="shared" si="3"/>
        <v>0</v>
      </c>
      <c r="H21" s="18">
        <f t="shared" si="3"/>
        <v>0</v>
      </c>
      <c r="I21" s="18">
        <f t="shared" si="3"/>
        <v>0</v>
      </c>
      <c r="J21" s="18">
        <f t="shared" si="3"/>
        <v>0</v>
      </c>
      <c r="K21" s="18">
        <f t="shared" si="3"/>
        <v>0</v>
      </c>
      <c r="L21" s="18">
        <f t="shared" si="3"/>
        <v>0</v>
      </c>
      <c r="M21" s="18">
        <f t="shared" si="3"/>
        <v>0</v>
      </c>
      <c r="N21" s="18">
        <f t="shared" si="3"/>
        <v>0</v>
      </c>
      <c r="O21" s="18">
        <f t="shared" si="3"/>
        <v>0</v>
      </c>
      <c r="P21" s="18">
        <f t="shared" si="3"/>
        <v>0</v>
      </c>
      <c r="Q21" s="18">
        <f t="shared" si="3"/>
        <v>0</v>
      </c>
      <c r="R21" s="18">
        <f t="shared" si="3"/>
        <v>0</v>
      </c>
      <c r="S21" s="18">
        <f t="shared" si="3"/>
        <v>0</v>
      </c>
      <c r="T21" s="18">
        <f t="shared" si="3"/>
        <v>0</v>
      </c>
      <c r="U21" s="18">
        <f t="shared" si="3"/>
        <v>0</v>
      </c>
      <c r="V21" s="18">
        <f t="shared" si="3"/>
        <v>0</v>
      </c>
      <c r="W21" s="18">
        <f t="shared" si="3"/>
        <v>0</v>
      </c>
      <c r="X21" s="18">
        <f t="shared" si="3"/>
        <v>0</v>
      </c>
      <c r="Y21" s="18">
        <f t="shared" si="3"/>
        <v>0</v>
      </c>
      <c r="Z21" s="19">
        <f t="shared" si="3"/>
        <v>0</v>
      </c>
      <c r="AA21" s="3"/>
      <c r="AB21" s="3"/>
      <c r="AC21" s="3"/>
      <c r="AD21" s="3"/>
    </row>
    <row r="22" spans="1:30" s="57" customFormat="1" ht="18" customHeight="1" thickBot="1">
      <c r="A22" s="117" t="s">
        <v>5</v>
      </c>
      <c r="B22" s="96">
        <f>1/((1+$D$31)^(B17-1))</f>
        <v>1</v>
      </c>
      <c r="C22" s="96">
        <f t="shared" ref="C22:Z22" si="4">1/((1+$D$31)^(C17-1))</f>
        <v>0.96153846153846145</v>
      </c>
      <c r="D22" s="96">
        <f t="shared" si="4"/>
        <v>0.92455621301775137</v>
      </c>
      <c r="E22" s="96">
        <f t="shared" si="4"/>
        <v>0.88899635867091487</v>
      </c>
      <c r="F22" s="96">
        <f t="shared" si="4"/>
        <v>0.85480419102972571</v>
      </c>
      <c r="G22" s="96">
        <f t="shared" si="4"/>
        <v>0.82192710675935154</v>
      </c>
      <c r="H22" s="96">
        <f t="shared" si="4"/>
        <v>0.79031452573014571</v>
      </c>
      <c r="I22" s="96">
        <f t="shared" si="4"/>
        <v>0.75991781320206331</v>
      </c>
      <c r="J22" s="96">
        <f t="shared" si="4"/>
        <v>0.73069020500198378</v>
      </c>
      <c r="K22" s="96">
        <f t="shared" si="4"/>
        <v>0.70258673557883045</v>
      </c>
      <c r="L22" s="96">
        <f t="shared" si="4"/>
        <v>0.67556416882579851</v>
      </c>
      <c r="M22" s="96">
        <f t="shared" si="4"/>
        <v>0.6495809315632679</v>
      </c>
      <c r="N22" s="96">
        <f t="shared" si="4"/>
        <v>0.62459704958006512</v>
      </c>
      <c r="O22" s="96">
        <f t="shared" si="4"/>
        <v>0.600574086134678</v>
      </c>
      <c r="P22" s="96">
        <f t="shared" si="4"/>
        <v>0.57747508282180582</v>
      </c>
      <c r="Q22" s="96">
        <f t="shared" si="4"/>
        <v>0.55526450271327477</v>
      </c>
      <c r="R22" s="96">
        <f t="shared" si="4"/>
        <v>0.53390817568584104</v>
      </c>
      <c r="S22" s="96">
        <f t="shared" si="4"/>
        <v>0.51337324585177024</v>
      </c>
      <c r="T22" s="96">
        <f t="shared" si="4"/>
        <v>0.49362812101131748</v>
      </c>
      <c r="U22" s="96">
        <f t="shared" si="4"/>
        <v>0.47464242404934376</v>
      </c>
      <c r="V22" s="96">
        <f t="shared" si="4"/>
        <v>0.45638694620129205</v>
      </c>
      <c r="W22" s="96">
        <f t="shared" si="4"/>
        <v>0.43883360211662686</v>
      </c>
      <c r="X22" s="96">
        <f t="shared" si="4"/>
        <v>0.42195538665060278</v>
      </c>
      <c r="Y22" s="96">
        <f t="shared" si="4"/>
        <v>0.40572633331788732</v>
      </c>
      <c r="Z22" s="101">
        <f t="shared" si="4"/>
        <v>0.39012147434412242</v>
      </c>
    </row>
    <row r="23" spans="1:30" s="8" customFormat="1" ht="14.25" customHeight="1" thickBot="1">
      <c r="A23" s="21" t="s">
        <v>4</v>
      </c>
      <c r="B23" s="22">
        <f t="shared" ref="B23:V23" si="5">+B21*B22</f>
        <v>0</v>
      </c>
      <c r="C23" s="22">
        <f t="shared" si="5"/>
        <v>0</v>
      </c>
      <c r="D23" s="22">
        <f t="shared" si="5"/>
        <v>0</v>
      </c>
      <c r="E23" s="22">
        <f t="shared" si="5"/>
        <v>0</v>
      </c>
      <c r="F23" s="22">
        <f t="shared" si="5"/>
        <v>0</v>
      </c>
      <c r="G23" s="22">
        <f t="shared" si="5"/>
        <v>0</v>
      </c>
      <c r="H23" s="22">
        <f t="shared" si="5"/>
        <v>0</v>
      </c>
      <c r="I23" s="22">
        <f t="shared" si="5"/>
        <v>0</v>
      </c>
      <c r="J23" s="22">
        <f t="shared" si="5"/>
        <v>0</v>
      </c>
      <c r="K23" s="22">
        <f t="shared" si="5"/>
        <v>0</v>
      </c>
      <c r="L23" s="22">
        <f t="shared" si="5"/>
        <v>0</v>
      </c>
      <c r="M23" s="22">
        <f t="shared" si="5"/>
        <v>0</v>
      </c>
      <c r="N23" s="22">
        <f t="shared" si="5"/>
        <v>0</v>
      </c>
      <c r="O23" s="22">
        <f t="shared" si="5"/>
        <v>0</v>
      </c>
      <c r="P23" s="22">
        <f t="shared" si="5"/>
        <v>0</v>
      </c>
      <c r="Q23" s="22">
        <f t="shared" si="5"/>
        <v>0</v>
      </c>
      <c r="R23" s="22">
        <f t="shared" si="5"/>
        <v>0</v>
      </c>
      <c r="S23" s="22">
        <f t="shared" si="5"/>
        <v>0</v>
      </c>
      <c r="T23" s="22">
        <f t="shared" si="5"/>
        <v>0</v>
      </c>
      <c r="U23" s="22">
        <f t="shared" si="5"/>
        <v>0</v>
      </c>
      <c r="V23" s="22">
        <f t="shared" si="5"/>
        <v>0</v>
      </c>
      <c r="W23" s="22">
        <f>IF(B13&lt;13,0,+W21*W22)</f>
        <v>0</v>
      </c>
      <c r="X23" s="22">
        <f>IF(B13&lt;25,0,+X21*X22)</f>
        <v>0</v>
      </c>
      <c r="Y23" s="22">
        <f>IF(B13&lt;37,0,+Y21*Y22)</f>
        <v>0</v>
      </c>
      <c r="Z23" s="22">
        <f>IF(B13&lt;49,0,+Z21*Z22)</f>
        <v>0</v>
      </c>
    </row>
    <row r="24" spans="1:30" s="56" customFormat="1" ht="14.25" customHeight="1" thickTop="1">
      <c r="A24" s="7"/>
      <c r="B24" s="7"/>
      <c r="C24" s="7"/>
      <c r="D24" s="7"/>
      <c r="E24" s="7"/>
      <c r="F24" s="7"/>
      <c r="G24" s="7"/>
      <c r="H24" s="7"/>
      <c r="I24" s="7"/>
      <c r="J24" s="7"/>
      <c r="K24" s="7"/>
      <c r="L24" s="7"/>
      <c r="M24" s="7"/>
      <c r="N24" s="7"/>
      <c r="O24" s="7"/>
      <c r="P24" s="7"/>
      <c r="Q24" s="7"/>
      <c r="R24" s="7"/>
      <c r="S24" s="7"/>
      <c r="T24" s="7"/>
      <c r="U24" s="7"/>
      <c r="V24" s="7"/>
      <c r="W24" s="7"/>
      <c r="X24" s="7"/>
      <c r="Y24" s="7"/>
      <c r="Z24" s="7"/>
    </row>
    <row r="25" spans="1:30" s="56" customFormat="1" ht="14.25" customHeight="1">
      <c r="A25" s="163" t="s">
        <v>43</v>
      </c>
      <c r="B25" s="164"/>
      <c r="C25" s="164"/>
      <c r="D25" s="164"/>
      <c r="E25" s="7"/>
      <c r="F25" s="7"/>
      <c r="G25" s="7"/>
      <c r="H25" s="7"/>
      <c r="I25" s="7"/>
      <c r="J25" s="7"/>
      <c r="K25" s="7"/>
      <c r="L25" s="7"/>
      <c r="M25" s="7"/>
      <c r="N25" s="7"/>
      <c r="O25" s="7"/>
      <c r="P25" s="7"/>
      <c r="Q25" s="7"/>
      <c r="R25" s="7"/>
      <c r="S25" s="7"/>
      <c r="T25" s="7"/>
      <c r="U25" s="7"/>
      <c r="V25" s="7"/>
      <c r="W25" s="7"/>
      <c r="X25" s="7"/>
      <c r="Y25" s="7"/>
      <c r="Z25" s="7"/>
    </row>
    <row r="26" spans="1:30" s="8" customFormat="1" ht="16.899999999999999" customHeight="1">
      <c r="A26" s="165"/>
      <c r="B26" s="164"/>
      <c r="C26" s="164"/>
      <c r="D26" s="164"/>
    </row>
    <row r="27" spans="1:30">
      <c r="A27" s="165"/>
      <c r="B27" s="164"/>
      <c r="C27" s="164"/>
      <c r="D27" s="164"/>
      <c r="F27" s="58"/>
    </row>
    <row r="28" spans="1:30">
      <c r="A28" s="9"/>
      <c r="B28" s="10"/>
      <c r="C28" s="10"/>
      <c r="D28" s="10"/>
      <c r="F28" s="58"/>
    </row>
    <row r="29" spans="1:30" ht="15.75" thickBot="1">
      <c r="A29" s="9"/>
      <c r="B29" s="10"/>
      <c r="C29" s="10"/>
      <c r="D29" s="10"/>
      <c r="E29" s="74"/>
      <c r="F29" s="75"/>
      <c r="G29" s="74"/>
      <c r="H29" s="74"/>
      <c r="I29" s="74"/>
      <c r="J29" s="74"/>
      <c r="K29" s="74"/>
      <c r="L29" s="74"/>
      <c r="M29" s="74"/>
      <c r="N29" s="74"/>
      <c r="O29" s="74"/>
      <c r="P29" s="74"/>
      <c r="Q29" s="74"/>
      <c r="R29" s="74"/>
    </row>
    <row r="30" spans="1:30">
      <c r="A30" s="23" t="s">
        <v>7</v>
      </c>
      <c r="B30" s="24">
        <f>B18*B22+C18*C22+D18*D22+E18*E22+F18*F22</f>
        <v>0</v>
      </c>
      <c r="C30" s="25"/>
      <c r="D30" s="26"/>
      <c r="E30" s="74"/>
      <c r="F30" s="74"/>
      <c r="G30" s="74"/>
      <c r="H30" s="74"/>
      <c r="I30" s="74"/>
      <c r="J30" s="74"/>
      <c r="K30" s="74"/>
      <c r="L30" s="74"/>
      <c r="M30" s="74"/>
      <c r="N30" s="74"/>
      <c r="O30" s="74"/>
      <c r="P30" s="74"/>
      <c r="Q30" s="74"/>
      <c r="R30" s="74"/>
    </row>
    <row r="31" spans="1:30">
      <c r="A31" s="27" t="s">
        <v>3</v>
      </c>
      <c r="B31" s="28">
        <f>SUM(B23:Z23)</f>
        <v>0</v>
      </c>
      <c r="C31" s="29" t="s">
        <v>2</v>
      </c>
      <c r="D31" s="45">
        <v>0.04</v>
      </c>
      <c r="E31" s="74"/>
      <c r="F31" s="74"/>
      <c r="G31" s="74"/>
      <c r="H31" s="76"/>
      <c r="I31" s="74"/>
      <c r="J31" s="74"/>
      <c r="K31" s="74"/>
      <c r="L31" s="74"/>
      <c r="M31" s="74"/>
      <c r="N31" s="74"/>
      <c r="O31" s="74"/>
      <c r="P31" s="74"/>
      <c r="Q31" s="74"/>
      <c r="R31" s="74"/>
    </row>
    <row r="32" spans="1:30" s="48" customFormat="1" ht="15.75" thickBot="1">
      <c r="A32" s="30" t="s">
        <v>1</v>
      </c>
      <c r="B32" s="31">
        <f>+B30-B31</f>
        <v>0</v>
      </c>
      <c r="C32" s="32"/>
      <c r="D32" s="33"/>
      <c r="E32" s="77" t="s">
        <v>97</v>
      </c>
      <c r="F32" s="78"/>
      <c r="G32" s="78"/>
      <c r="H32" s="78"/>
      <c r="I32" s="78"/>
      <c r="J32" s="78"/>
      <c r="K32" s="78"/>
      <c r="L32" s="78"/>
      <c r="M32" s="78"/>
      <c r="N32" s="78"/>
      <c r="O32" s="78"/>
      <c r="P32" s="78"/>
      <c r="Q32" s="78"/>
      <c r="R32" s="78"/>
    </row>
    <row r="33" spans="1:21">
      <c r="B33" s="58"/>
      <c r="E33" s="74"/>
      <c r="F33" s="75"/>
      <c r="G33" s="74"/>
      <c r="H33" s="74"/>
      <c r="I33" s="74"/>
      <c r="J33" s="74"/>
      <c r="K33" s="74"/>
      <c r="L33" s="74"/>
      <c r="M33" s="74"/>
      <c r="N33" s="74"/>
      <c r="O33" s="74"/>
      <c r="P33" s="74"/>
      <c r="Q33" s="74"/>
      <c r="R33" s="74"/>
    </row>
    <row r="34" spans="1:21">
      <c r="A34" s="166" t="s">
        <v>28</v>
      </c>
      <c r="B34" s="167"/>
      <c r="C34" s="167"/>
      <c r="D34" s="168"/>
      <c r="E34" s="74"/>
      <c r="F34" s="75"/>
      <c r="G34" s="74"/>
      <c r="H34" s="74"/>
      <c r="I34" s="74"/>
      <c r="J34" s="74"/>
      <c r="K34" s="74"/>
      <c r="L34" s="74"/>
      <c r="M34" s="74"/>
      <c r="N34" s="74"/>
      <c r="O34" s="74"/>
      <c r="P34" s="74"/>
      <c r="Q34" s="74"/>
      <c r="R34" s="74"/>
    </row>
    <row r="35" spans="1:21" ht="15.75">
      <c r="A35" s="145" t="s">
        <v>29</v>
      </c>
      <c r="B35" s="146"/>
      <c r="C35" s="147"/>
      <c r="D35" s="82">
        <f>SUM(B46:F46)</f>
        <v>0</v>
      </c>
      <c r="E35" s="74"/>
      <c r="F35" s="75"/>
      <c r="G35" s="74"/>
      <c r="H35" s="74"/>
      <c r="I35" s="74"/>
      <c r="J35" s="74"/>
      <c r="K35" s="74"/>
      <c r="L35" s="74"/>
      <c r="M35" s="74"/>
      <c r="N35" s="74"/>
      <c r="O35" s="74"/>
      <c r="P35" s="74"/>
      <c r="Q35" s="74"/>
      <c r="R35" s="74"/>
    </row>
    <row r="36" spans="1:21" ht="15.75">
      <c r="A36" s="145" t="s">
        <v>31</v>
      </c>
      <c r="B36" s="146"/>
      <c r="C36" s="147"/>
      <c r="D36" s="97">
        <v>0</v>
      </c>
      <c r="E36" s="74"/>
      <c r="F36" s="74"/>
      <c r="G36" s="169" t="s">
        <v>95</v>
      </c>
      <c r="H36" s="170"/>
      <c r="I36" s="170"/>
      <c r="J36" s="170"/>
      <c r="K36" s="170"/>
      <c r="L36" s="170"/>
      <c r="M36" s="170"/>
      <c r="N36" s="170"/>
      <c r="O36" s="170"/>
      <c r="P36" s="170"/>
      <c r="Q36" s="170"/>
      <c r="R36" s="170"/>
    </row>
    <row r="37" spans="1:21" ht="15.75">
      <c r="A37" s="145" t="s">
        <v>32</v>
      </c>
      <c r="B37" s="146"/>
      <c r="C37" s="147"/>
      <c r="D37" s="82">
        <f>D35*D36</f>
        <v>0</v>
      </c>
      <c r="E37" s="79" t="str">
        <f>IF(B32&lt;D37,"ACHTUNG","OKAY")</f>
        <v>OKAY</v>
      </c>
      <c r="F37" s="75"/>
      <c r="G37" s="80"/>
      <c r="H37" s="80"/>
      <c r="I37" s="80"/>
      <c r="J37" s="80"/>
      <c r="K37" s="80"/>
      <c r="L37" s="80"/>
      <c r="M37" s="80"/>
      <c r="N37" s="80"/>
      <c r="O37" s="80"/>
      <c r="P37" s="80"/>
      <c r="Q37" s="80"/>
      <c r="R37" s="80"/>
    </row>
    <row r="38" spans="1:21" ht="15.75">
      <c r="A38" s="145" t="s">
        <v>30</v>
      </c>
      <c r="B38" s="146"/>
      <c r="C38" s="147"/>
      <c r="D38" s="84">
        <v>0</v>
      </c>
      <c r="E38" s="74"/>
      <c r="F38" s="74"/>
      <c r="G38" s="148" t="s">
        <v>33</v>
      </c>
      <c r="H38" s="149"/>
      <c r="I38" s="149"/>
      <c r="J38" s="149"/>
      <c r="K38" s="149"/>
      <c r="L38" s="149"/>
      <c r="M38" s="149"/>
      <c r="N38" s="149"/>
      <c r="O38" s="149"/>
      <c r="P38" s="149"/>
      <c r="Q38" s="149"/>
      <c r="R38" s="149"/>
    </row>
    <row r="39" spans="1:21" ht="15.75">
      <c r="A39" s="145" t="s">
        <v>34</v>
      </c>
      <c r="B39" s="146"/>
      <c r="C39" s="147"/>
      <c r="D39" s="82">
        <f>D35-D37-D38</f>
        <v>0</v>
      </c>
      <c r="E39" s="74"/>
      <c r="F39" s="74"/>
      <c r="G39" s="149"/>
      <c r="H39" s="149"/>
      <c r="I39" s="149"/>
      <c r="J39" s="149"/>
      <c r="K39" s="149"/>
      <c r="L39" s="149"/>
      <c r="M39" s="149"/>
      <c r="N39" s="149"/>
      <c r="O39" s="149"/>
      <c r="P39" s="149"/>
      <c r="Q39" s="149"/>
      <c r="R39" s="149"/>
    </row>
    <row r="40" spans="1:21" s="51" customFormat="1" ht="15.75">
      <c r="A40" s="145" t="s">
        <v>35</v>
      </c>
      <c r="B40" s="146"/>
      <c r="C40" s="147"/>
      <c r="D40" s="98" t="e">
        <f>D39/D35</f>
        <v>#DIV/0!</v>
      </c>
      <c r="E40" s="53"/>
      <c r="F40" s="53"/>
      <c r="G40" s="53"/>
      <c r="H40" s="53"/>
      <c r="I40" s="53"/>
      <c r="J40" s="53"/>
      <c r="K40" s="53"/>
      <c r="L40" s="53"/>
      <c r="M40" s="53"/>
      <c r="N40" s="53"/>
      <c r="O40" s="53"/>
      <c r="P40" s="53"/>
      <c r="Q40" s="53"/>
      <c r="R40" s="53"/>
      <c r="S40" s="50"/>
      <c r="T40" s="50"/>
      <c r="U40" s="50"/>
    </row>
    <row r="41" spans="1:21" s="51" customFormat="1">
      <c r="A41" s="50"/>
      <c r="B41" s="50"/>
      <c r="C41" s="50"/>
      <c r="D41" s="50"/>
      <c r="E41" s="50"/>
      <c r="F41" s="50"/>
      <c r="S41" s="50"/>
      <c r="T41" s="50"/>
      <c r="U41" s="50"/>
    </row>
    <row r="42" spans="1:21" ht="15.75" thickBot="1">
      <c r="A42" s="11"/>
      <c r="B42" s="11"/>
      <c r="C42" s="11"/>
      <c r="D42" s="11"/>
      <c r="E42" s="11"/>
      <c r="F42" s="11"/>
    </row>
    <row r="43" spans="1:21" ht="16.149999999999999" customHeight="1" thickTop="1">
      <c r="A43" s="150" t="s">
        <v>10</v>
      </c>
      <c r="B43" s="151"/>
      <c r="C43" s="151"/>
      <c r="D43" s="151"/>
      <c r="E43" s="151"/>
      <c r="F43" s="152"/>
    </row>
    <row r="44" spans="1:21">
      <c r="A44" s="81" t="s">
        <v>52</v>
      </c>
      <c r="B44" s="81">
        <v>1</v>
      </c>
      <c r="C44" s="81">
        <v>2</v>
      </c>
      <c r="D44" s="81">
        <v>3</v>
      </c>
      <c r="E44" s="81">
        <v>4</v>
      </c>
      <c r="F44" s="81">
        <v>5</v>
      </c>
      <c r="S44" s="48"/>
    </row>
    <row r="45" spans="1:21" ht="16.899999999999999" customHeight="1">
      <c r="A45" s="81" t="s">
        <v>20</v>
      </c>
      <c r="B45" s="59">
        <f>B46+B47</f>
        <v>0</v>
      </c>
      <c r="C45" s="59">
        <f>IF(B13&lt;13,0,C46+C47)</f>
        <v>0</v>
      </c>
      <c r="D45" s="59">
        <f>IF(B13&lt;25,0,D46+D47)</f>
        <v>0</v>
      </c>
      <c r="E45" s="59">
        <f>IF(B13&lt;37,0,E46+E47)</f>
        <v>0</v>
      </c>
      <c r="F45" s="59">
        <f>IF(B13&lt;49,0,F46+F47)</f>
        <v>0</v>
      </c>
    </row>
    <row r="46" spans="1:21">
      <c r="A46" s="83" t="s">
        <v>8</v>
      </c>
      <c r="B46" s="91">
        <v>0</v>
      </c>
      <c r="C46" s="91"/>
      <c r="D46" s="91"/>
      <c r="E46" s="91"/>
      <c r="F46" s="91"/>
      <c r="G46" s="92" t="s">
        <v>96</v>
      </c>
      <c r="H46" s="92"/>
      <c r="I46" s="92"/>
      <c r="J46" s="92"/>
      <c r="K46" s="92"/>
      <c r="L46" s="92"/>
      <c r="M46" s="92"/>
      <c r="N46" s="92"/>
      <c r="O46" s="92"/>
      <c r="P46" s="92"/>
      <c r="Q46" s="92"/>
      <c r="R46" s="92"/>
    </row>
    <row r="47" spans="1:21" ht="15" customHeight="1">
      <c r="A47" s="83" t="s">
        <v>0</v>
      </c>
      <c r="B47" s="59">
        <f>SUM(B48:B52)</f>
        <v>0</v>
      </c>
      <c r="C47" s="59">
        <f>IF(B13&lt;13,0,SUM(C48:C52))</f>
        <v>0</v>
      </c>
      <c r="D47" s="59">
        <f>IF(B13&lt;25,0,SUM(D48:D52))</f>
        <v>0</v>
      </c>
      <c r="E47" s="59">
        <f>IF(B13&lt;37,0,SUM(E48:E52))</f>
        <v>0</v>
      </c>
      <c r="F47" s="59">
        <f>IF(B13&lt;49,0,SUM(F48:F52))</f>
        <v>0</v>
      </c>
      <c r="G47" s="93"/>
      <c r="H47" s="93"/>
      <c r="I47" s="93"/>
      <c r="J47" s="93"/>
      <c r="K47" s="93"/>
      <c r="L47" s="93"/>
      <c r="M47" s="93"/>
      <c r="N47" s="93"/>
      <c r="O47" s="93"/>
      <c r="P47" s="93"/>
      <c r="Q47" s="93"/>
      <c r="R47" s="93"/>
    </row>
    <row r="48" spans="1:21" ht="15.75" customHeight="1">
      <c r="A48" s="85" t="s">
        <v>19</v>
      </c>
      <c r="B48" s="63"/>
      <c r="C48" s="63"/>
      <c r="D48" s="63"/>
      <c r="E48" s="63"/>
      <c r="F48" s="63"/>
      <c r="G48" s="153" t="s">
        <v>69</v>
      </c>
      <c r="H48" s="154"/>
      <c r="I48" s="154"/>
      <c r="J48" s="154"/>
      <c r="K48" s="144"/>
      <c r="L48" s="144"/>
      <c r="M48" s="144"/>
      <c r="N48" s="144"/>
      <c r="O48" s="144"/>
      <c r="P48" s="144"/>
      <c r="Q48" s="144"/>
      <c r="R48" s="144"/>
    </row>
    <row r="49" spans="1:30">
      <c r="A49" s="85" t="s">
        <v>99</v>
      </c>
      <c r="B49" s="63"/>
      <c r="C49" s="63"/>
      <c r="D49" s="63"/>
      <c r="E49" s="63"/>
      <c r="F49" s="63"/>
      <c r="G49" s="154"/>
      <c r="H49" s="154"/>
      <c r="I49" s="154"/>
      <c r="J49" s="154"/>
      <c r="K49" s="144"/>
      <c r="L49" s="144"/>
      <c r="M49" s="144"/>
      <c r="N49" s="144"/>
      <c r="O49" s="144"/>
      <c r="P49" s="144"/>
      <c r="Q49" s="144"/>
      <c r="R49" s="144"/>
    </row>
    <row r="50" spans="1:30">
      <c r="A50" s="44" t="s">
        <v>11</v>
      </c>
      <c r="B50" s="65"/>
      <c r="C50" s="65"/>
      <c r="D50" s="65"/>
      <c r="E50" s="65"/>
      <c r="F50" s="65"/>
      <c r="G50" s="154"/>
      <c r="H50" s="154"/>
      <c r="I50" s="154"/>
      <c r="J50" s="154"/>
      <c r="K50" s="144"/>
      <c r="L50" s="144"/>
      <c r="M50" s="144"/>
      <c r="N50" s="144"/>
      <c r="O50" s="144"/>
      <c r="P50" s="144"/>
      <c r="Q50" s="144"/>
      <c r="R50" s="144"/>
    </row>
    <row r="51" spans="1:30">
      <c r="A51" s="44"/>
      <c r="B51" s="65"/>
      <c r="C51" s="65"/>
      <c r="D51" s="65"/>
      <c r="E51" s="65"/>
      <c r="F51" s="65"/>
      <c r="G51" s="154"/>
      <c r="H51" s="154"/>
      <c r="I51" s="154"/>
      <c r="J51" s="154"/>
      <c r="K51" s="144"/>
      <c r="L51" s="144"/>
      <c r="M51" s="144"/>
      <c r="N51" s="144"/>
      <c r="O51" s="144"/>
      <c r="P51" s="144"/>
      <c r="Q51" s="144"/>
      <c r="R51" s="144"/>
    </row>
    <row r="52" spans="1:30" ht="15.75" thickBot="1">
      <c r="A52" s="88"/>
      <c r="B52" s="60"/>
      <c r="C52" s="60"/>
      <c r="D52" s="60"/>
      <c r="E52" s="60"/>
      <c r="F52" s="60"/>
      <c r="G52" s="154"/>
      <c r="H52" s="154"/>
      <c r="I52" s="154"/>
      <c r="J52" s="154"/>
      <c r="K52" s="144"/>
      <c r="L52" s="144"/>
      <c r="M52" s="144"/>
      <c r="N52" s="144"/>
      <c r="O52" s="144"/>
      <c r="P52" s="144"/>
      <c r="Q52" s="144"/>
      <c r="R52" s="144"/>
    </row>
    <row r="53" spans="1:30" ht="15.75" thickTop="1">
      <c r="A53" s="50"/>
      <c r="B53" s="50"/>
      <c r="C53" s="50"/>
      <c r="D53" s="50"/>
      <c r="E53" s="50"/>
      <c r="F53" s="50"/>
      <c r="G53" s="61"/>
      <c r="H53" s="61"/>
      <c r="I53" s="61"/>
      <c r="J53" s="61"/>
      <c r="K53" s="46"/>
      <c r="L53" s="46"/>
      <c r="M53" s="46"/>
      <c r="N53" s="46"/>
      <c r="O53" s="46"/>
      <c r="P53" s="46"/>
      <c r="Q53" s="46"/>
      <c r="R53" s="46"/>
      <c r="S53" s="51"/>
    </row>
    <row r="54" spans="1:30">
      <c r="K54" s="50"/>
      <c r="L54" s="50"/>
      <c r="M54" s="50"/>
      <c r="N54" s="46"/>
      <c r="O54" s="46"/>
      <c r="P54" s="46"/>
      <c r="Q54" s="46"/>
      <c r="R54" s="46"/>
      <c r="S54" s="51"/>
    </row>
    <row r="55" spans="1:30" ht="15.6" customHeight="1">
      <c r="A55" s="89" t="s">
        <v>92</v>
      </c>
      <c r="B55" s="90"/>
      <c r="C55" s="90"/>
      <c r="D55" s="90"/>
      <c r="E55" s="90"/>
      <c r="F55" s="90"/>
      <c r="G55" s="90"/>
      <c r="H55" s="90"/>
      <c r="I55" s="90"/>
      <c r="J55" s="90"/>
      <c r="K55" s="118"/>
      <c r="L55" s="118"/>
      <c r="M55" s="50"/>
      <c r="N55" s="46"/>
      <c r="O55" s="46"/>
      <c r="P55" s="46"/>
      <c r="Q55" s="46"/>
      <c r="R55" s="46"/>
      <c r="S55" s="51"/>
    </row>
    <row r="56" spans="1:30">
      <c r="A56" s="139" t="s">
        <v>24</v>
      </c>
      <c r="B56" s="140"/>
      <c r="C56" s="140"/>
      <c r="D56" s="140"/>
      <c r="E56" s="140"/>
      <c r="F56" s="140"/>
      <c r="G56" s="140"/>
      <c r="H56" s="140"/>
      <c r="I56" s="140"/>
      <c r="J56" s="140"/>
      <c r="K56" s="140"/>
      <c r="L56" s="140"/>
      <c r="M56" s="140"/>
      <c r="N56" s="140"/>
      <c r="O56" s="140"/>
      <c r="P56" s="140"/>
      <c r="Q56" s="140"/>
      <c r="R56" s="140"/>
      <c r="S56" s="140"/>
      <c r="T56" s="140"/>
      <c r="U56" s="140"/>
      <c r="V56" s="140"/>
      <c r="W56" s="140"/>
      <c r="X56" s="140"/>
      <c r="Y56" s="140"/>
      <c r="Z56" s="141"/>
    </row>
    <row r="57" spans="1:30" ht="17.25">
      <c r="A57" s="37" t="s">
        <v>42</v>
      </c>
      <c r="B57" s="54">
        <v>1</v>
      </c>
      <c r="C57" s="54">
        <v>2</v>
      </c>
      <c r="D57" s="54">
        <v>3</v>
      </c>
      <c r="E57" s="54">
        <v>4</v>
      </c>
      <c r="F57" s="54">
        <v>5</v>
      </c>
      <c r="G57" s="62">
        <v>6</v>
      </c>
      <c r="H57" s="54">
        <v>7</v>
      </c>
      <c r="I57" s="54">
        <v>8</v>
      </c>
      <c r="J57" s="54">
        <v>9</v>
      </c>
      <c r="K57" s="54">
        <v>10</v>
      </c>
      <c r="L57" s="54">
        <v>11</v>
      </c>
      <c r="M57" s="54">
        <v>12</v>
      </c>
      <c r="N57" s="54">
        <v>13</v>
      </c>
      <c r="O57" s="54">
        <v>14</v>
      </c>
      <c r="P57" s="54">
        <v>15</v>
      </c>
      <c r="Q57" s="54">
        <v>16</v>
      </c>
      <c r="R57" s="54">
        <v>17</v>
      </c>
      <c r="S57" s="54">
        <v>18</v>
      </c>
      <c r="T57" s="54">
        <v>19</v>
      </c>
      <c r="U57" s="54">
        <v>20</v>
      </c>
      <c r="V57" s="54">
        <v>21</v>
      </c>
      <c r="W57" s="54">
        <v>22</v>
      </c>
      <c r="X57" s="54">
        <v>23</v>
      </c>
      <c r="Y57" s="54">
        <v>24</v>
      </c>
      <c r="Z57" s="55">
        <v>25</v>
      </c>
    </row>
    <row r="58" spans="1:30" ht="15.75" customHeight="1">
      <c r="A58" s="85" t="s">
        <v>13</v>
      </c>
      <c r="B58" s="86"/>
      <c r="C58" s="86"/>
      <c r="D58" s="86"/>
      <c r="E58" s="86"/>
      <c r="F58" s="86"/>
      <c r="G58" s="86"/>
      <c r="H58" s="86"/>
      <c r="I58" s="86"/>
      <c r="J58" s="86"/>
      <c r="K58" s="86"/>
      <c r="L58" s="86"/>
      <c r="M58" s="86"/>
      <c r="N58" s="86"/>
      <c r="O58" s="86"/>
      <c r="P58" s="86"/>
      <c r="Q58" s="86"/>
      <c r="R58" s="86"/>
      <c r="S58" s="86"/>
      <c r="T58" s="86"/>
      <c r="U58" s="86"/>
      <c r="V58" s="86"/>
      <c r="W58" s="86"/>
      <c r="X58" s="86"/>
      <c r="Y58" s="86"/>
      <c r="Z58" s="86"/>
      <c r="AA58" s="142" t="s">
        <v>70</v>
      </c>
      <c r="AB58" s="143"/>
      <c r="AC58" s="143"/>
      <c r="AD58" s="143"/>
    </row>
    <row r="59" spans="1:30" ht="15.75">
      <c r="A59" s="85" t="s">
        <v>15</v>
      </c>
      <c r="B59" s="86"/>
      <c r="C59" s="86"/>
      <c r="D59" s="86"/>
      <c r="E59" s="86"/>
      <c r="F59" s="86"/>
      <c r="G59" s="86"/>
      <c r="H59" s="86"/>
      <c r="I59" s="86"/>
      <c r="J59" s="86"/>
      <c r="K59" s="86"/>
      <c r="L59" s="86"/>
      <c r="M59" s="86"/>
      <c r="N59" s="86"/>
      <c r="O59" s="86"/>
      <c r="P59" s="86"/>
      <c r="Q59" s="86"/>
      <c r="R59" s="86"/>
      <c r="S59" s="86"/>
      <c r="T59" s="86"/>
      <c r="U59" s="86"/>
      <c r="V59" s="86"/>
      <c r="W59" s="86"/>
      <c r="X59" s="86"/>
      <c r="Y59" s="86"/>
      <c r="Z59" s="86"/>
      <c r="AA59" s="144"/>
      <c r="AB59" s="143"/>
      <c r="AC59" s="143"/>
      <c r="AD59" s="143"/>
    </row>
    <row r="60" spans="1:30" ht="15.75">
      <c r="A60" s="44" t="s">
        <v>16</v>
      </c>
      <c r="B60" s="87"/>
      <c r="C60" s="87"/>
      <c r="D60" s="87"/>
      <c r="E60" s="87"/>
      <c r="F60" s="87"/>
      <c r="G60" s="87"/>
      <c r="H60" s="87"/>
      <c r="I60" s="87"/>
      <c r="J60" s="87"/>
      <c r="K60" s="87"/>
      <c r="L60" s="87"/>
      <c r="M60" s="87"/>
      <c r="N60" s="87"/>
      <c r="O60" s="87"/>
      <c r="P60" s="87"/>
      <c r="Q60" s="87"/>
      <c r="R60" s="87"/>
      <c r="S60" s="87"/>
      <c r="T60" s="87"/>
      <c r="U60" s="87"/>
      <c r="V60" s="87"/>
      <c r="W60" s="87"/>
      <c r="X60" s="87"/>
      <c r="Y60" s="87"/>
      <c r="Z60" s="87"/>
      <c r="AA60" s="144"/>
      <c r="AB60" s="143"/>
      <c r="AC60" s="143"/>
      <c r="AD60" s="143"/>
    </row>
    <row r="61" spans="1:30" ht="15.75">
      <c r="A61" s="44" t="s">
        <v>14</v>
      </c>
      <c r="B61" s="87"/>
      <c r="C61" s="87"/>
      <c r="D61" s="87"/>
      <c r="E61" s="87"/>
      <c r="F61" s="87"/>
      <c r="G61" s="87"/>
      <c r="H61" s="87"/>
      <c r="I61" s="87"/>
      <c r="J61" s="87"/>
      <c r="K61" s="87"/>
      <c r="L61" s="87"/>
      <c r="M61" s="87"/>
      <c r="N61" s="87"/>
      <c r="O61" s="87"/>
      <c r="P61" s="87"/>
      <c r="Q61" s="87"/>
      <c r="R61" s="87"/>
      <c r="S61" s="87"/>
      <c r="T61" s="87"/>
      <c r="U61" s="87"/>
      <c r="V61" s="87"/>
      <c r="W61" s="87"/>
      <c r="X61" s="87"/>
      <c r="Y61" s="87"/>
      <c r="Z61" s="87"/>
      <c r="AA61" s="144"/>
      <c r="AB61" s="143"/>
      <c r="AC61" s="143"/>
      <c r="AD61" s="143"/>
    </row>
    <row r="62" spans="1:30" ht="15.75">
      <c r="A62" s="44" t="s">
        <v>39</v>
      </c>
      <c r="B62" s="87"/>
      <c r="C62" s="87"/>
      <c r="D62" s="87"/>
      <c r="E62" s="87"/>
      <c r="F62" s="87"/>
      <c r="G62" s="87"/>
      <c r="H62" s="87"/>
      <c r="I62" s="87"/>
      <c r="J62" s="87"/>
      <c r="K62" s="87"/>
      <c r="L62" s="87"/>
      <c r="M62" s="87"/>
      <c r="N62" s="87"/>
      <c r="O62" s="87"/>
      <c r="P62" s="87"/>
      <c r="Q62" s="87"/>
      <c r="R62" s="87"/>
      <c r="S62" s="87"/>
      <c r="T62" s="87"/>
      <c r="U62" s="87"/>
      <c r="V62" s="87"/>
      <c r="W62" s="87"/>
      <c r="X62" s="87"/>
      <c r="Y62" s="87"/>
      <c r="Z62" s="87"/>
      <c r="AA62" s="144"/>
      <c r="AB62" s="143"/>
      <c r="AC62" s="143"/>
      <c r="AD62" s="143"/>
    </row>
    <row r="63" spans="1:30">
      <c r="A63" s="12"/>
      <c r="B63" s="65"/>
      <c r="C63" s="65"/>
      <c r="D63" s="65"/>
      <c r="E63" s="65"/>
      <c r="F63" s="65"/>
      <c r="G63" s="64"/>
      <c r="H63" s="65"/>
      <c r="I63" s="65"/>
      <c r="J63" s="65"/>
      <c r="K63" s="65"/>
      <c r="L63" s="65"/>
      <c r="M63" s="65"/>
      <c r="N63" s="65"/>
      <c r="O63" s="65"/>
      <c r="P63" s="65"/>
      <c r="Q63" s="65"/>
      <c r="R63" s="65"/>
      <c r="S63" s="65"/>
      <c r="T63" s="65"/>
      <c r="U63" s="65"/>
      <c r="V63" s="65"/>
      <c r="W63" s="65"/>
      <c r="X63" s="65"/>
      <c r="Y63" s="65"/>
      <c r="Z63" s="66"/>
      <c r="AA63" s="144"/>
      <c r="AB63" s="143"/>
      <c r="AC63" s="143"/>
      <c r="AD63" s="143"/>
    </row>
    <row r="64" spans="1:30">
      <c r="A64" s="12"/>
      <c r="B64" s="65"/>
      <c r="C64" s="65"/>
      <c r="D64" s="65"/>
      <c r="E64" s="65"/>
      <c r="F64" s="65"/>
      <c r="G64" s="64"/>
      <c r="H64" s="65"/>
      <c r="I64" s="65"/>
      <c r="J64" s="65"/>
      <c r="K64" s="65"/>
      <c r="L64" s="65"/>
      <c r="M64" s="65"/>
      <c r="N64" s="65"/>
      <c r="O64" s="65"/>
      <c r="P64" s="65"/>
      <c r="Q64" s="65"/>
      <c r="R64" s="65"/>
      <c r="S64" s="65"/>
      <c r="T64" s="65"/>
      <c r="U64" s="65"/>
      <c r="V64" s="65"/>
      <c r="W64" s="65"/>
      <c r="X64" s="65"/>
      <c r="Y64" s="65"/>
      <c r="Z64" s="66"/>
      <c r="AA64" s="144"/>
      <c r="AB64" s="143"/>
      <c r="AC64" s="143"/>
      <c r="AD64" s="143"/>
    </row>
    <row r="65" spans="1:30">
      <c r="A65" s="12"/>
      <c r="B65" s="65"/>
      <c r="C65" s="65"/>
      <c r="D65" s="65"/>
      <c r="E65" s="65"/>
      <c r="F65" s="65"/>
      <c r="G65" s="64"/>
      <c r="H65" s="65"/>
      <c r="I65" s="65"/>
      <c r="J65" s="65"/>
      <c r="K65" s="65"/>
      <c r="L65" s="65"/>
      <c r="M65" s="65"/>
      <c r="N65" s="65"/>
      <c r="O65" s="65"/>
      <c r="P65" s="65"/>
      <c r="Q65" s="65"/>
      <c r="R65" s="65"/>
      <c r="S65" s="65"/>
      <c r="T65" s="65"/>
      <c r="U65" s="65"/>
      <c r="V65" s="65"/>
      <c r="W65" s="65"/>
      <c r="X65" s="65"/>
      <c r="Y65" s="65"/>
      <c r="Z65" s="66"/>
      <c r="AA65" s="144"/>
      <c r="AB65" s="143"/>
      <c r="AC65" s="143"/>
      <c r="AD65" s="143"/>
    </row>
    <row r="66" spans="1:30">
      <c r="A66" s="12"/>
      <c r="B66" s="65"/>
      <c r="C66" s="65"/>
      <c r="D66" s="65"/>
      <c r="E66" s="65"/>
      <c r="F66" s="65"/>
      <c r="G66" s="64"/>
      <c r="H66" s="65"/>
      <c r="I66" s="65"/>
      <c r="J66" s="65"/>
      <c r="K66" s="65"/>
      <c r="L66" s="65"/>
      <c r="M66" s="65"/>
      <c r="N66" s="65"/>
      <c r="O66" s="65"/>
      <c r="P66" s="65"/>
      <c r="Q66" s="65"/>
      <c r="R66" s="65"/>
      <c r="S66" s="65"/>
      <c r="T66" s="65"/>
      <c r="U66" s="65"/>
      <c r="V66" s="65"/>
      <c r="W66" s="65"/>
      <c r="X66" s="65"/>
      <c r="Y66" s="65"/>
      <c r="Z66" s="66"/>
      <c r="AA66" s="144"/>
      <c r="AB66" s="143"/>
      <c r="AC66" s="143"/>
      <c r="AD66" s="143"/>
    </row>
    <row r="67" spans="1:30">
      <c r="A67" s="12"/>
      <c r="B67" s="65"/>
      <c r="C67" s="65"/>
      <c r="D67" s="65"/>
      <c r="E67" s="65"/>
      <c r="F67" s="65"/>
      <c r="G67" s="64"/>
      <c r="H67" s="65"/>
      <c r="I67" s="65"/>
      <c r="J67" s="65"/>
      <c r="K67" s="65"/>
      <c r="L67" s="65"/>
      <c r="M67" s="65"/>
      <c r="N67" s="65"/>
      <c r="O67" s="65"/>
      <c r="P67" s="65"/>
      <c r="Q67" s="65"/>
      <c r="R67" s="65"/>
      <c r="S67" s="65"/>
      <c r="T67" s="65"/>
      <c r="U67" s="65"/>
      <c r="V67" s="65"/>
      <c r="W67" s="65"/>
      <c r="X67" s="65"/>
      <c r="Y67" s="65"/>
      <c r="Z67" s="66"/>
      <c r="AA67" s="144"/>
      <c r="AB67" s="143"/>
      <c r="AC67" s="143"/>
      <c r="AD67" s="143"/>
    </row>
    <row r="68" spans="1:30">
      <c r="A68" s="12"/>
      <c r="B68" s="65"/>
      <c r="C68" s="65"/>
      <c r="D68" s="65"/>
      <c r="E68" s="65"/>
      <c r="F68" s="65"/>
      <c r="G68" s="64"/>
      <c r="H68" s="65"/>
      <c r="I68" s="65"/>
      <c r="J68" s="65"/>
      <c r="K68" s="65"/>
      <c r="L68" s="65"/>
      <c r="M68" s="65"/>
      <c r="N68" s="65"/>
      <c r="O68" s="65"/>
      <c r="P68" s="65"/>
      <c r="Q68" s="65"/>
      <c r="R68" s="65"/>
      <c r="S68" s="65"/>
      <c r="T68" s="65"/>
      <c r="U68" s="65"/>
      <c r="V68" s="65"/>
      <c r="W68" s="65"/>
      <c r="X68" s="65"/>
      <c r="Y68" s="65"/>
      <c r="Z68" s="66"/>
      <c r="AA68" s="144"/>
      <c r="AB68" s="143"/>
      <c r="AC68" s="143"/>
      <c r="AD68" s="143"/>
    </row>
    <row r="69" spans="1:30">
      <c r="A69" s="12"/>
      <c r="B69" s="65"/>
      <c r="C69" s="65"/>
      <c r="D69" s="65"/>
      <c r="E69" s="65"/>
      <c r="F69" s="65"/>
      <c r="G69" s="64"/>
      <c r="H69" s="65"/>
      <c r="I69" s="65"/>
      <c r="J69" s="65"/>
      <c r="K69" s="65"/>
      <c r="L69" s="65"/>
      <c r="M69" s="65"/>
      <c r="N69" s="65"/>
      <c r="O69" s="65"/>
      <c r="P69" s="65"/>
      <c r="Q69" s="65"/>
      <c r="R69" s="65"/>
      <c r="S69" s="65"/>
      <c r="T69" s="65"/>
      <c r="U69" s="65"/>
      <c r="V69" s="65"/>
      <c r="W69" s="65"/>
      <c r="X69" s="65"/>
      <c r="Y69" s="65"/>
      <c r="Z69" s="66"/>
      <c r="AA69" s="144"/>
      <c r="AB69" s="143"/>
      <c r="AC69" s="143"/>
      <c r="AD69" s="143"/>
    </row>
    <row r="70" spans="1:30">
      <c r="A70" s="12"/>
      <c r="B70" s="65"/>
      <c r="C70" s="65"/>
      <c r="D70" s="65"/>
      <c r="E70" s="65"/>
      <c r="F70" s="65"/>
      <c r="G70" s="64"/>
      <c r="H70" s="65"/>
      <c r="I70" s="65"/>
      <c r="J70" s="65"/>
      <c r="K70" s="65"/>
      <c r="L70" s="65"/>
      <c r="M70" s="65"/>
      <c r="N70" s="65"/>
      <c r="O70" s="65"/>
      <c r="P70" s="65"/>
      <c r="Q70" s="65"/>
      <c r="R70" s="65"/>
      <c r="S70" s="65"/>
      <c r="T70" s="65"/>
      <c r="U70" s="65"/>
      <c r="V70" s="65"/>
      <c r="W70" s="65"/>
      <c r="X70" s="65"/>
      <c r="Y70" s="65"/>
      <c r="Z70" s="66"/>
      <c r="AA70" s="144"/>
      <c r="AB70" s="143"/>
      <c r="AC70" s="143"/>
      <c r="AD70" s="143"/>
    </row>
    <row r="71" spans="1:30" ht="16.5" customHeight="1">
      <c r="A71" s="12"/>
      <c r="B71" s="65"/>
      <c r="C71" s="65"/>
      <c r="D71" s="65"/>
      <c r="E71" s="65"/>
      <c r="F71" s="65"/>
      <c r="G71" s="64"/>
      <c r="H71" s="65"/>
      <c r="I71" s="65"/>
      <c r="J71" s="65"/>
      <c r="K71" s="65"/>
      <c r="L71" s="65"/>
      <c r="M71" s="65"/>
      <c r="N71" s="65"/>
      <c r="O71" s="65"/>
      <c r="P71" s="65"/>
      <c r="Q71" s="65"/>
      <c r="R71" s="65"/>
      <c r="S71" s="65"/>
      <c r="T71" s="65"/>
      <c r="U71" s="65"/>
      <c r="V71" s="65"/>
      <c r="W71" s="65"/>
      <c r="X71" s="65"/>
      <c r="Y71" s="65"/>
      <c r="Z71" s="66"/>
      <c r="AA71" s="144"/>
      <c r="AB71" s="143"/>
      <c r="AC71" s="143"/>
      <c r="AD71" s="143"/>
    </row>
    <row r="72" spans="1:30" ht="16.5" customHeight="1">
      <c r="A72" s="12"/>
      <c r="B72" s="65"/>
      <c r="C72" s="65"/>
      <c r="D72" s="65"/>
      <c r="E72" s="65"/>
      <c r="F72" s="65"/>
      <c r="G72" s="64"/>
      <c r="H72" s="65"/>
      <c r="I72" s="65"/>
      <c r="J72" s="65"/>
      <c r="K72" s="65"/>
      <c r="L72" s="65"/>
      <c r="M72" s="65"/>
      <c r="N72" s="65"/>
      <c r="O72" s="65"/>
      <c r="P72" s="65"/>
      <c r="Q72" s="65"/>
      <c r="R72" s="65"/>
      <c r="S72" s="65"/>
      <c r="T72" s="65"/>
      <c r="U72" s="65"/>
      <c r="V72" s="65"/>
      <c r="W72" s="65"/>
      <c r="X72" s="65"/>
      <c r="Y72" s="65"/>
      <c r="Z72" s="66"/>
      <c r="AA72" s="144"/>
      <c r="AB72" s="143"/>
      <c r="AC72" s="143"/>
      <c r="AD72" s="143"/>
    </row>
    <row r="73" spans="1:30" ht="16.5" customHeight="1">
      <c r="A73" s="12"/>
      <c r="B73" s="65"/>
      <c r="C73" s="65"/>
      <c r="D73" s="65"/>
      <c r="E73" s="65"/>
      <c r="F73" s="65"/>
      <c r="G73" s="64"/>
      <c r="H73" s="65"/>
      <c r="I73" s="65"/>
      <c r="J73" s="65"/>
      <c r="K73" s="65"/>
      <c r="L73" s="65"/>
      <c r="M73" s="65"/>
      <c r="N73" s="65"/>
      <c r="O73" s="65"/>
      <c r="P73" s="65"/>
      <c r="Q73" s="65"/>
      <c r="R73" s="65"/>
      <c r="S73" s="65"/>
      <c r="T73" s="65"/>
      <c r="U73" s="65"/>
      <c r="V73" s="65"/>
      <c r="W73" s="65"/>
      <c r="X73" s="65"/>
      <c r="Y73" s="65"/>
      <c r="Z73" s="66"/>
      <c r="AA73" s="144"/>
      <c r="AB73" s="143"/>
      <c r="AC73" s="143"/>
      <c r="AD73" s="143"/>
    </row>
    <row r="74" spans="1:30" ht="16.5" customHeight="1">
      <c r="A74" s="12"/>
      <c r="B74" s="65"/>
      <c r="C74" s="65"/>
      <c r="D74" s="65"/>
      <c r="E74" s="65"/>
      <c r="F74" s="65"/>
      <c r="G74" s="64"/>
      <c r="H74" s="65"/>
      <c r="I74" s="65"/>
      <c r="J74" s="65"/>
      <c r="K74" s="65"/>
      <c r="L74" s="65"/>
      <c r="M74" s="65"/>
      <c r="N74" s="65"/>
      <c r="O74" s="65"/>
      <c r="P74" s="65"/>
      <c r="Q74" s="65"/>
      <c r="R74" s="65"/>
      <c r="S74" s="65"/>
      <c r="T74" s="65"/>
      <c r="U74" s="65"/>
      <c r="V74" s="65"/>
      <c r="W74" s="65"/>
      <c r="X74" s="65"/>
      <c r="Y74" s="65"/>
      <c r="Z74" s="66"/>
      <c r="AA74" s="144"/>
      <c r="AB74" s="143"/>
      <c r="AC74" s="143"/>
      <c r="AD74" s="143"/>
    </row>
    <row r="75" spans="1:30" ht="16.5" customHeight="1">
      <c r="A75" s="12"/>
      <c r="B75" s="65"/>
      <c r="C75" s="65"/>
      <c r="D75" s="65"/>
      <c r="E75" s="65"/>
      <c r="F75" s="65"/>
      <c r="G75" s="64"/>
      <c r="H75" s="65"/>
      <c r="I75" s="65"/>
      <c r="J75" s="65"/>
      <c r="K75" s="65"/>
      <c r="L75" s="65"/>
      <c r="M75" s="65"/>
      <c r="N75" s="65"/>
      <c r="O75" s="65"/>
      <c r="P75" s="65"/>
      <c r="Q75" s="65"/>
      <c r="R75" s="65"/>
      <c r="S75" s="65"/>
      <c r="T75" s="65"/>
      <c r="U75" s="65"/>
      <c r="V75" s="65"/>
      <c r="W75" s="65"/>
      <c r="X75" s="65"/>
      <c r="Y75" s="65"/>
      <c r="Z75" s="66"/>
      <c r="AA75" s="144"/>
      <c r="AB75" s="143"/>
      <c r="AC75" s="143"/>
      <c r="AD75" s="143"/>
    </row>
    <row r="76" spans="1:30">
      <c r="A76" s="12"/>
      <c r="B76" s="65"/>
      <c r="C76" s="65"/>
      <c r="D76" s="65"/>
      <c r="E76" s="65"/>
      <c r="F76" s="65"/>
      <c r="G76" s="64"/>
      <c r="H76" s="65"/>
      <c r="I76" s="65"/>
      <c r="J76" s="65"/>
      <c r="K76" s="65"/>
      <c r="L76" s="65"/>
      <c r="M76" s="65"/>
      <c r="N76" s="65"/>
      <c r="O76" s="65"/>
      <c r="P76" s="65"/>
      <c r="Q76" s="65"/>
      <c r="R76" s="65"/>
      <c r="S76" s="65"/>
      <c r="T76" s="65"/>
      <c r="U76" s="65"/>
      <c r="V76" s="65"/>
      <c r="W76" s="65"/>
      <c r="X76" s="65"/>
      <c r="Y76" s="65"/>
      <c r="Z76" s="66"/>
      <c r="AA76" s="144"/>
      <c r="AB76" s="143"/>
      <c r="AC76" s="143"/>
      <c r="AD76" s="143"/>
    </row>
    <row r="77" spans="1:30" ht="15.75" thickBot="1">
      <c r="A77" s="38" t="s">
        <v>26</v>
      </c>
      <c r="B77" s="40">
        <f>SUM(B58:B76)</f>
        <v>0</v>
      </c>
      <c r="C77" s="40">
        <f t="shared" ref="C77:V77" si="6">SUM(C58:C76)</f>
        <v>0</v>
      </c>
      <c r="D77" s="40">
        <f t="shared" si="6"/>
        <v>0</v>
      </c>
      <c r="E77" s="40">
        <f t="shared" si="6"/>
        <v>0</v>
      </c>
      <c r="F77" s="40">
        <f t="shared" si="6"/>
        <v>0</v>
      </c>
      <c r="G77" s="41">
        <f t="shared" si="6"/>
        <v>0</v>
      </c>
      <c r="H77" s="40">
        <f t="shared" si="6"/>
        <v>0</v>
      </c>
      <c r="I77" s="40">
        <f t="shared" si="6"/>
        <v>0</v>
      </c>
      <c r="J77" s="40">
        <f t="shared" si="6"/>
        <v>0</v>
      </c>
      <c r="K77" s="40">
        <f t="shared" si="6"/>
        <v>0</v>
      </c>
      <c r="L77" s="40">
        <f t="shared" si="6"/>
        <v>0</v>
      </c>
      <c r="M77" s="40">
        <f t="shared" si="6"/>
        <v>0</v>
      </c>
      <c r="N77" s="40">
        <f t="shared" si="6"/>
        <v>0</v>
      </c>
      <c r="O77" s="40">
        <f t="shared" si="6"/>
        <v>0</v>
      </c>
      <c r="P77" s="40">
        <f t="shared" si="6"/>
        <v>0</v>
      </c>
      <c r="Q77" s="40">
        <f t="shared" si="6"/>
        <v>0</v>
      </c>
      <c r="R77" s="40">
        <f t="shared" si="6"/>
        <v>0</v>
      </c>
      <c r="S77" s="40">
        <f t="shared" si="6"/>
        <v>0</v>
      </c>
      <c r="T77" s="40">
        <f t="shared" si="6"/>
        <v>0</v>
      </c>
      <c r="U77" s="40">
        <f t="shared" si="6"/>
        <v>0</v>
      </c>
      <c r="V77" s="40">
        <f t="shared" si="6"/>
        <v>0</v>
      </c>
      <c r="W77" s="40">
        <f>IF(B13&lt;13,0,SUM(W58:W76))</f>
        <v>0</v>
      </c>
      <c r="X77" s="40">
        <f>IF(B13&lt;25,0,SUM(X58:X76))</f>
        <v>0</v>
      </c>
      <c r="Y77" s="40">
        <f>IF(B13&lt;37,0,SUM(Y58:Y76))</f>
        <v>0</v>
      </c>
      <c r="Z77" s="42">
        <f>IF(B13&lt;49,0,SUM(Z58:Z76))</f>
        <v>0</v>
      </c>
      <c r="AA77" s="144"/>
      <c r="AB77" s="143"/>
      <c r="AC77" s="143"/>
      <c r="AD77" s="143"/>
    </row>
    <row r="78" spans="1:30"/>
    <row r="79" spans="1:30">
      <c r="A79" s="139" t="s">
        <v>25</v>
      </c>
      <c r="B79" s="140"/>
      <c r="C79" s="140"/>
      <c r="D79" s="140"/>
      <c r="E79" s="140"/>
      <c r="F79" s="140"/>
      <c r="G79" s="140"/>
      <c r="H79" s="140"/>
      <c r="I79" s="140"/>
      <c r="J79" s="140"/>
      <c r="K79" s="140"/>
      <c r="L79" s="140"/>
      <c r="M79" s="140"/>
      <c r="N79" s="140"/>
      <c r="O79" s="140"/>
      <c r="P79" s="140"/>
      <c r="Q79" s="140"/>
      <c r="R79" s="140"/>
      <c r="S79" s="140"/>
      <c r="T79" s="140"/>
      <c r="U79" s="140"/>
      <c r="V79" s="140"/>
      <c r="W79" s="140"/>
      <c r="X79" s="140"/>
      <c r="Y79" s="140"/>
      <c r="Z79" s="141"/>
    </row>
    <row r="80" spans="1:30" ht="17.25">
      <c r="A80" s="39" t="s">
        <v>42</v>
      </c>
      <c r="B80" s="54">
        <v>1</v>
      </c>
      <c r="C80" s="54">
        <v>2</v>
      </c>
      <c r="D80" s="54">
        <v>3</v>
      </c>
      <c r="E80" s="54">
        <v>4</v>
      </c>
      <c r="F80" s="54">
        <v>5</v>
      </c>
      <c r="G80" s="62">
        <v>6</v>
      </c>
      <c r="H80" s="54">
        <v>7</v>
      </c>
      <c r="I80" s="54">
        <v>8</v>
      </c>
      <c r="J80" s="54">
        <v>9</v>
      </c>
      <c r="K80" s="54">
        <v>10</v>
      </c>
      <c r="L80" s="54">
        <v>11</v>
      </c>
      <c r="M80" s="54">
        <v>12</v>
      </c>
      <c r="N80" s="54">
        <v>13</v>
      </c>
      <c r="O80" s="54">
        <v>14</v>
      </c>
      <c r="P80" s="54">
        <v>15</v>
      </c>
      <c r="Q80" s="54">
        <v>16</v>
      </c>
      <c r="R80" s="54">
        <v>17</v>
      </c>
      <c r="S80" s="54">
        <v>18</v>
      </c>
      <c r="T80" s="54">
        <v>19</v>
      </c>
      <c r="U80" s="54">
        <v>20</v>
      </c>
      <c r="V80" s="54">
        <v>21</v>
      </c>
      <c r="W80" s="54">
        <v>22</v>
      </c>
      <c r="X80" s="54">
        <v>23</v>
      </c>
      <c r="Y80" s="54">
        <v>24</v>
      </c>
      <c r="Z80" s="55">
        <v>25</v>
      </c>
    </row>
    <row r="81" spans="1:30" ht="15.75" customHeight="1">
      <c r="A81" s="85" t="s">
        <v>18</v>
      </c>
      <c r="B81" s="86"/>
      <c r="C81" s="86"/>
      <c r="D81" s="86"/>
      <c r="E81" s="86"/>
      <c r="F81" s="86"/>
      <c r="G81" s="86"/>
      <c r="H81" s="86"/>
      <c r="I81" s="86"/>
      <c r="J81" s="86"/>
      <c r="K81" s="86"/>
      <c r="L81" s="86"/>
      <c r="M81" s="86"/>
      <c r="N81" s="86"/>
      <c r="O81" s="86"/>
      <c r="P81" s="86"/>
      <c r="Q81" s="86"/>
      <c r="R81" s="86"/>
      <c r="S81" s="86"/>
      <c r="T81" s="86"/>
      <c r="U81" s="86"/>
      <c r="V81" s="86"/>
      <c r="W81" s="86"/>
      <c r="X81" s="86"/>
      <c r="Y81" s="86"/>
      <c r="Z81" s="86"/>
      <c r="AA81" s="142" t="s">
        <v>71</v>
      </c>
      <c r="AB81" s="142"/>
      <c r="AC81" s="142"/>
      <c r="AD81" s="142"/>
    </row>
    <row r="82" spans="1:30" ht="15.75">
      <c r="A82" s="85" t="s">
        <v>17</v>
      </c>
      <c r="B82" s="86"/>
      <c r="C82" s="86"/>
      <c r="D82" s="86"/>
      <c r="E82" s="86"/>
      <c r="F82" s="86"/>
      <c r="G82" s="86"/>
      <c r="H82" s="86"/>
      <c r="I82" s="86"/>
      <c r="J82" s="86"/>
      <c r="K82" s="86"/>
      <c r="L82" s="86"/>
      <c r="M82" s="86"/>
      <c r="N82" s="86"/>
      <c r="O82" s="86"/>
      <c r="P82" s="86"/>
      <c r="Q82" s="86"/>
      <c r="R82" s="86"/>
      <c r="S82" s="86"/>
      <c r="T82" s="86"/>
      <c r="U82" s="86"/>
      <c r="V82" s="86"/>
      <c r="W82" s="86"/>
      <c r="X82" s="86"/>
      <c r="Y82" s="86"/>
      <c r="Z82" s="86"/>
      <c r="AA82" s="142"/>
      <c r="AB82" s="142"/>
      <c r="AC82" s="142"/>
      <c r="AD82" s="142"/>
    </row>
    <row r="83" spans="1:30">
      <c r="A83" s="12"/>
      <c r="B83" s="65"/>
      <c r="C83" s="65"/>
      <c r="D83" s="65"/>
      <c r="E83" s="65"/>
      <c r="F83" s="65"/>
      <c r="G83" s="64"/>
      <c r="H83" s="65"/>
      <c r="I83" s="65"/>
      <c r="J83" s="65"/>
      <c r="K83" s="65"/>
      <c r="L83" s="65"/>
      <c r="M83" s="65"/>
      <c r="N83" s="65"/>
      <c r="O83" s="65"/>
      <c r="P83" s="65"/>
      <c r="Q83" s="65"/>
      <c r="R83" s="65"/>
      <c r="S83" s="65"/>
      <c r="T83" s="65"/>
      <c r="U83" s="65"/>
      <c r="V83" s="65"/>
      <c r="W83" s="65"/>
      <c r="X83" s="65"/>
      <c r="Y83" s="65"/>
      <c r="Z83" s="66"/>
      <c r="AA83" s="142"/>
      <c r="AB83" s="142"/>
      <c r="AC83" s="142"/>
      <c r="AD83" s="142"/>
    </row>
    <row r="84" spans="1:30">
      <c r="A84" s="12"/>
      <c r="B84" s="65"/>
      <c r="C84" s="65"/>
      <c r="D84" s="65"/>
      <c r="E84" s="65"/>
      <c r="F84" s="65"/>
      <c r="G84" s="64"/>
      <c r="H84" s="65"/>
      <c r="I84" s="65"/>
      <c r="J84" s="65"/>
      <c r="K84" s="65"/>
      <c r="L84" s="65"/>
      <c r="M84" s="65"/>
      <c r="N84" s="65"/>
      <c r="O84" s="65"/>
      <c r="P84" s="65"/>
      <c r="Q84" s="65"/>
      <c r="R84" s="65"/>
      <c r="S84" s="65"/>
      <c r="T84" s="65"/>
      <c r="U84" s="65"/>
      <c r="V84" s="65"/>
      <c r="W84" s="65"/>
      <c r="X84" s="65"/>
      <c r="Y84" s="65"/>
      <c r="Z84" s="66"/>
      <c r="AA84" s="142"/>
      <c r="AB84" s="142"/>
      <c r="AC84" s="142"/>
      <c r="AD84" s="142"/>
    </row>
    <row r="85" spans="1:30">
      <c r="A85" s="12"/>
      <c r="B85" s="65"/>
      <c r="C85" s="65"/>
      <c r="D85" s="65"/>
      <c r="E85" s="65"/>
      <c r="F85" s="65"/>
      <c r="G85" s="64"/>
      <c r="H85" s="65"/>
      <c r="I85" s="65"/>
      <c r="J85" s="65"/>
      <c r="K85" s="65"/>
      <c r="L85" s="65"/>
      <c r="M85" s="65"/>
      <c r="N85" s="65"/>
      <c r="O85" s="65"/>
      <c r="P85" s="65"/>
      <c r="Q85" s="65"/>
      <c r="R85" s="65"/>
      <c r="S85" s="65"/>
      <c r="T85" s="65"/>
      <c r="U85" s="65"/>
      <c r="V85" s="65"/>
      <c r="W85" s="65"/>
      <c r="X85" s="65"/>
      <c r="Y85" s="65"/>
      <c r="Z85" s="66"/>
      <c r="AA85" s="142"/>
      <c r="AB85" s="142"/>
      <c r="AC85" s="142"/>
      <c r="AD85" s="142"/>
    </row>
    <row r="86" spans="1:30">
      <c r="A86" s="12"/>
      <c r="B86" s="65"/>
      <c r="C86" s="65"/>
      <c r="D86" s="65"/>
      <c r="E86" s="65"/>
      <c r="F86" s="65"/>
      <c r="G86" s="64"/>
      <c r="H86" s="65"/>
      <c r="I86" s="65"/>
      <c r="J86" s="65"/>
      <c r="K86" s="65"/>
      <c r="L86" s="65"/>
      <c r="M86" s="65"/>
      <c r="N86" s="65"/>
      <c r="O86" s="65"/>
      <c r="P86" s="65"/>
      <c r="Q86" s="65"/>
      <c r="R86" s="65"/>
      <c r="S86" s="65"/>
      <c r="T86" s="65"/>
      <c r="U86" s="65"/>
      <c r="V86" s="65"/>
      <c r="W86" s="65"/>
      <c r="X86" s="65"/>
      <c r="Y86" s="65"/>
      <c r="Z86" s="66"/>
      <c r="AA86" s="142"/>
      <c r="AB86" s="142"/>
      <c r="AC86" s="142"/>
      <c r="AD86" s="142"/>
    </row>
    <row r="87" spans="1:30">
      <c r="A87" s="12"/>
      <c r="B87" s="65"/>
      <c r="C87" s="65"/>
      <c r="D87" s="65"/>
      <c r="E87" s="65"/>
      <c r="F87" s="65"/>
      <c r="G87" s="64"/>
      <c r="H87" s="65"/>
      <c r="I87" s="65"/>
      <c r="J87" s="65"/>
      <c r="K87" s="65"/>
      <c r="L87" s="65"/>
      <c r="M87" s="65"/>
      <c r="N87" s="65"/>
      <c r="O87" s="65"/>
      <c r="P87" s="65"/>
      <c r="Q87" s="65"/>
      <c r="R87" s="65"/>
      <c r="S87" s="65"/>
      <c r="T87" s="65"/>
      <c r="U87" s="65"/>
      <c r="V87" s="65"/>
      <c r="W87" s="65"/>
      <c r="X87" s="65"/>
      <c r="Y87" s="65"/>
      <c r="Z87" s="66"/>
      <c r="AA87" s="142"/>
      <c r="AB87" s="142"/>
      <c r="AC87" s="142"/>
      <c r="AD87" s="142"/>
    </row>
    <row r="88" spans="1:30">
      <c r="A88" s="12"/>
      <c r="B88" s="65"/>
      <c r="C88" s="65"/>
      <c r="D88" s="65"/>
      <c r="E88" s="65"/>
      <c r="F88" s="65"/>
      <c r="G88" s="64"/>
      <c r="H88" s="65"/>
      <c r="I88" s="65"/>
      <c r="J88" s="65"/>
      <c r="K88" s="65"/>
      <c r="L88" s="65"/>
      <c r="M88" s="65"/>
      <c r="N88" s="65"/>
      <c r="O88" s="65"/>
      <c r="P88" s="65"/>
      <c r="Q88" s="65"/>
      <c r="R88" s="65"/>
      <c r="S88" s="65"/>
      <c r="T88" s="65"/>
      <c r="U88" s="65"/>
      <c r="V88" s="65"/>
      <c r="W88" s="65"/>
      <c r="X88" s="65"/>
      <c r="Y88" s="65"/>
      <c r="Z88" s="66"/>
      <c r="AA88" s="142"/>
      <c r="AB88" s="142"/>
      <c r="AC88" s="142"/>
      <c r="AD88" s="142"/>
    </row>
    <row r="89" spans="1:30">
      <c r="A89" s="12"/>
      <c r="B89" s="65"/>
      <c r="C89" s="65"/>
      <c r="D89" s="65"/>
      <c r="E89" s="65"/>
      <c r="F89" s="65"/>
      <c r="G89" s="64"/>
      <c r="H89" s="65"/>
      <c r="I89" s="65"/>
      <c r="J89" s="65"/>
      <c r="K89" s="65"/>
      <c r="L89" s="65"/>
      <c r="M89" s="65"/>
      <c r="N89" s="65"/>
      <c r="O89" s="65"/>
      <c r="P89" s="65"/>
      <c r="Q89" s="65"/>
      <c r="R89" s="65"/>
      <c r="S89" s="65"/>
      <c r="T89" s="65"/>
      <c r="U89" s="65"/>
      <c r="V89" s="65"/>
      <c r="W89" s="65"/>
      <c r="X89" s="65"/>
      <c r="Y89" s="65"/>
      <c r="Z89" s="66"/>
      <c r="AA89" s="142"/>
      <c r="AB89" s="142"/>
      <c r="AC89" s="142"/>
      <c r="AD89" s="142"/>
    </row>
    <row r="90" spans="1:30">
      <c r="A90" s="12"/>
      <c r="B90" s="65"/>
      <c r="C90" s="65"/>
      <c r="D90" s="65"/>
      <c r="E90" s="65"/>
      <c r="F90" s="65"/>
      <c r="G90" s="64"/>
      <c r="H90" s="65"/>
      <c r="I90" s="65"/>
      <c r="J90" s="65"/>
      <c r="K90" s="65"/>
      <c r="L90" s="65"/>
      <c r="M90" s="65"/>
      <c r="N90" s="65"/>
      <c r="O90" s="65"/>
      <c r="P90" s="65"/>
      <c r="Q90" s="65"/>
      <c r="R90" s="65"/>
      <c r="S90" s="65"/>
      <c r="T90" s="65"/>
      <c r="U90" s="65"/>
      <c r="V90" s="65"/>
      <c r="W90" s="65"/>
      <c r="X90" s="65"/>
      <c r="Y90" s="65"/>
      <c r="Z90" s="66"/>
      <c r="AA90" s="142"/>
      <c r="AB90" s="142"/>
      <c r="AC90" s="142"/>
      <c r="AD90" s="142"/>
    </row>
    <row r="91" spans="1:30">
      <c r="A91" s="12"/>
      <c r="B91" s="65"/>
      <c r="C91" s="65"/>
      <c r="D91" s="65"/>
      <c r="E91" s="65"/>
      <c r="F91" s="65"/>
      <c r="G91" s="64"/>
      <c r="H91" s="65"/>
      <c r="I91" s="65"/>
      <c r="J91" s="65"/>
      <c r="K91" s="65"/>
      <c r="L91" s="65"/>
      <c r="M91" s="65"/>
      <c r="N91" s="65"/>
      <c r="O91" s="65"/>
      <c r="P91" s="65"/>
      <c r="Q91" s="65"/>
      <c r="R91" s="65"/>
      <c r="S91" s="65"/>
      <c r="T91" s="65"/>
      <c r="U91" s="65"/>
      <c r="V91" s="65"/>
      <c r="W91" s="65"/>
      <c r="X91" s="65"/>
      <c r="Y91" s="65"/>
      <c r="Z91" s="66"/>
      <c r="AA91" s="142"/>
      <c r="AB91" s="142"/>
      <c r="AC91" s="142"/>
      <c r="AD91" s="142"/>
    </row>
    <row r="92" spans="1:30">
      <c r="A92" s="12"/>
      <c r="B92" s="65"/>
      <c r="C92" s="65"/>
      <c r="D92" s="65"/>
      <c r="E92" s="65"/>
      <c r="F92" s="65"/>
      <c r="G92" s="64"/>
      <c r="H92" s="65"/>
      <c r="I92" s="65"/>
      <c r="J92" s="65"/>
      <c r="K92" s="65"/>
      <c r="L92" s="65"/>
      <c r="M92" s="65"/>
      <c r="N92" s="65"/>
      <c r="O92" s="65"/>
      <c r="P92" s="65"/>
      <c r="Q92" s="65"/>
      <c r="R92" s="65"/>
      <c r="S92" s="65"/>
      <c r="T92" s="65"/>
      <c r="U92" s="65"/>
      <c r="V92" s="65"/>
      <c r="W92" s="65"/>
      <c r="X92" s="65"/>
      <c r="Y92" s="65"/>
      <c r="Z92" s="66"/>
      <c r="AA92" s="142"/>
      <c r="AB92" s="142"/>
      <c r="AC92" s="142"/>
      <c r="AD92" s="142"/>
    </row>
    <row r="93" spans="1:30">
      <c r="A93" s="12"/>
      <c r="B93" s="65"/>
      <c r="C93" s="65"/>
      <c r="D93" s="65"/>
      <c r="E93" s="65"/>
      <c r="F93" s="65"/>
      <c r="G93" s="64"/>
      <c r="H93" s="65"/>
      <c r="I93" s="65"/>
      <c r="J93" s="65"/>
      <c r="K93" s="65"/>
      <c r="L93" s="65"/>
      <c r="M93" s="65"/>
      <c r="N93" s="65"/>
      <c r="O93" s="65"/>
      <c r="P93" s="65"/>
      <c r="Q93" s="65"/>
      <c r="R93" s="65"/>
      <c r="S93" s="65"/>
      <c r="T93" s="65"/>
      <c r="U93" s="65"/>
      <c r="V93" s="65"/>
      <c r="W93" s="65"/>
      <c r="X93" s="65"/>
      <c r="Y93" s="65"/>
      <c r="Z93" s="66"/>
      <c r="AA93" s="142"/>
      <c r="AB93" s="142"/>
      <c r="AC93" s="142"/>
      <c r="AD93" s="142"/>
    </row>
    <row r="94" spans="1:30">
      <c r="A94" s="12"/>
      <c r="B94" s="65"/>
      <c r="C94" s="65"/>
      <c r="D94" s="65"/>
      <c r="E94" s="65"/>
      <c r="F94" s="65"/>
      <c r="G94" s="64"/>
      <c r="H94" s="65"/>
      <c r="I94" s="65"/>
      <c r="J94" s="65"/>
      <c r="K94" s="65"/>
      <c r="L94" s="65"/>
      <c r="M94" s="65"/>
      <c r="N94" s="65"/>
      <c r="O94" s="65"/>
      <c r="P94" s="65"/>
      <c r="Q94" s="65"/>
      <c r="R94" s="65"/>
      <c r="S94" s="65"/>
      <c r="T94" s="65"/>
      <c r="U94" s="65"/>
      <c r="V94" s="65"/>
      <c r="W94" s="65"/>
      <c r="X94" s="65"/>
      <c r="Y94" s="65"/>
      <c r="Z94" s="66"/>
      <c r="AA94" s="142"/>
      <c r="AB94" s="142"/>
      <c r="AC94" s="142"/>
      <c r="AD94" s="142"/>
    </row>
    <row r="95" spans="1:30" ht="15.75" thickBot="1">
      <c r="A95" s="38" t="s">
        <v>27</v>
      </c>
      <c r="B95" s="40">
        <f t="shared" ref="B95:V95" si="7">SUM(B81:B94)</f>
        <v>0</v>
      </c>
      <c r="C95" s="40">
        <f t="shared" si="7"/>
        <v>0</v>
      </c>
      <c r="D95" s="40">
        <f t="shared" si="7"/>
        <v>0</v>
      </c>
      <c r="E95" s="40">
        <f t="shared" si="7"/>
        <v>0</v>
      </c>
      <c r="F95" s="40">
        <f t="shared" si="7"/>
        <v>0</v>
      </c>
      <c r="G95" s="41">
        <f t="shared" si="7"/>
        <v>0</v>
      </c>
      <c r="H95" s="40">
        <f t="shared" si="7"/>
        <v>0</v>
      </c>
      <c r="I95" s="40">
        <f t="shared" si="7"/>
        <v>0</v>
      </c>
      <c r="J95" s="40">
        <f t="shared" si="7"/>
        <v>0</v>
      </c>
      <c r="K95" s="40">
        <f t="shared" si="7"/>
        <v>0</v>
      </c>
      <c r="L95" s="40">
        <f t="shared" si="7"/>
        <v>0</v>
      </c>
      <c r="M95" s="40">
        <f t="shared" si="7"/>
        <v>0</v>
      </c>
      <c r="N95" s="40">
        <f t="shared" si="7"/>
        <v>0</v>
      </c>
      <c r="O95" s="40">
        <f t="shared" si="7"/>
        <v>0</v>
      </c>
      <c r="P95" s="40">
        <f t="shared" si="7"/>
        <v>0</v>
      </c>
      <c r="Q95" s="40">
        <f t="shared" si="7"/>
        <v>0</v>
      </c>
      <c r="R95" s="40">
        <f t="shared" si="7"/>
        <v>0</v>
      </c>
      <c r="S95" s="40">
        <f t="shared" si="7"/>
        <v>0</v>
      </c>
      <c r="T95" s="40">
        <f t="shared" si="7"/>
        <v>0</v>
      </c>
      <c r="U95" s="40">
        <f t="shared" si="7"/>
        <v>0</v>
      </c>
      <c r="V95" s="40">
        <f t="shared" si="7"/>
        <v>0</v>
      </c>
      <c r="W95" s="40">
        <f>IF(B13&lt;13,0,SUM(W81:W94))</f>
        <v>0</v>
      </c>
      <c r="X95" s="40">
        <f>IF(B13&lt;25,0,SUM(X81:X94))</f>
        <v>0</v>
      </c>
      <c r="Y95" s="40">
        <f>IF(B13&lt;37,0,SUM(Y81:Y94))</f>
        <v>0</v>
      </c>
      <c r="Z95" s="42">
        <f>IF(B13&lt;49,0,SUM(Z81:Z94))</f>
        <v>0</v>
      </c>
      <c r="AA95" s="142"/>
      <c r="AB95" s="142"/>
      <c r="AC95" s="142"/>
      <c r="AD95" s="142"/>
    </row>
    <row r="96" spans="1:30"/>
    <row r="97" spans="1:1">
      <c r="A97" s="13" t="s">
        <v>40</v>
      </c>
    </row>
    <row r="98" spans="1:1"/>
    <row r="99" spans="1:1"/>
    <row r="100" spans="1:1"/>
    <row r="101" spans="1:1">
      <c r="A101" s="13" t="s">
        <v>41</v>
      </c>
    </row>
    <row r="102" spans="1:1">
      <c r="A102" s="20" t="s">
        <v>67</v>
      </c>
    </row>
    <row r="103" spans="1:1">
      <c r="A103" s="3" t="s">
        <v>48</v>
      </c>
    </row>
    <row r="104" spans="1:1">
      <c r="A104" s="3" t="s">
        <v>49</v>
      </c>
    </row>
    <row r="105" spans="1:1"/>
    <row r="106" spans="1:1"/>
    <row r="107" spans="1:1">
      <c r="A107" s="13" t="s">
        <v>23</v>
      </c>
    </row>
    <row r="108" spans="1:1">
      <c r="A108" s="20" t="s">
        <v>67</v>
      </c>
    </row>
    <row r="109" spans="1:1">
      <c r="A109" s="67" t="s">
        <v>45</v>
      </c>
    </row>
    <row r="110" spans="1:1">
      <c r="A110" s="3" t="s">
        <v>47</v>
      </c>
    </row>
    <row r="111" spans="1:1">
      <c r="A111" s="3" t="s">
        <v>50</v>
      </c>
    </row>
    <row r="112" spans="1:1">
      <c r="A112" s="3" t="s">
        <v>46</v>
      </c>
    </row>
    <row r="113" spans="1:1">
      <c r="A113" s="67" t="s">
        <v>17</v>
      </c>
    </row>
    <row r="114" spans="1:1">
      <c r="A114" s="3" t="s">
        <v>51</v>
      </c>
    </row>
    <row r="115" spans="1:1"/>
  </sheetData>
  <sheetProtection algorithmName="SHA-512" hashValue="Ll07ffjlulnfAh+Bmg8SRT3AAnDLALGT5aQeMrqnwDbbroFfDS5Xv8dPl7zYphKgaejbE98n95uczl6cXHjhOQ==" saltValue="mqcX2GveeUgra2vsPZjBKg==" spinCount="100000" sheet="1" objects="1" scenarios="1"/>
  <mergeCells count="22">
    <mergeCell ref="A37:C37"/>
    <mergeCell ref="A4:Q8"/>
    <mergeCell ref="B10:D10"/>
    <mergeCell ref="B11:D11"/>
    <mergeCell ref="B12:D12"/>
    <mergeCell ref="B13:D13"/>
    <mergeCell ref="A16:Z16"/>
    <mergeCell ref="A25:D27"/>
    <mergeCell ref="A34:D34"/>
    <mergeCell ref="A35:C35"/>
    <mergeCell ref="A36:C36"/>
    <mergeCell ref="G36:R36"/>
    <mergeCell ref="G48:R52"/>
    <mergeCell ref="A56:Z56"/>
    <mergeCell ref="AA58:AD77"/>
    <mergeCell ref="A79:Z79"/>
    <mergeCell ref="AA81:AD95"/>
    <mergeCell ref="A38:C38"/>
    <mergeCell ref="G38:R39"/>
    <mergeCell ref="A39:C39"/>
    <mergeCell ref="A40:C40"/>
    <mergeCell ref="A43:F43"/>
  </mergeCells>
  <conditionalFormatting sqref="Z18:Z22">
    <cfRule type="expression" dxfId="275" priority="17">
      <formula>$B$13&lt;49</formula>
    </cfRule>
  </conditionalFormatting>
  <conditionalFormatting sqref="Y18:Z22">
    <cfRule type="expression" dxfId="274" priority="18">
      <formula>$B$13&lt;37</formula>
    </cfRule>
  </conditionalFormatting>
  <conditionalFormatting sqref="X18:Z22">
    <cfRule type="expression" dxfId="273" priority="19">
      <formula>$B$13&lt;25</formula>
    </cfRule>
  </conditionalFormatting>
  <conditionalFormatting sqref="W18:Z22">
    <cfRule type="expression" dxfId="272" priority="20">
      <formula>$B$13&lt;13</formula>
    </cfRule>
  </conditionalFormatting>
  <conditionalFormatting sqref="B17 B57 B80">
    <cfRule type="expression" dxfId="271" priority="38">
      <formula>$B$13&gt;0</formula>
    </cfRule>
  </conditionalFormatting>
  <conditionalFormatting sqref="C17 C57 C80">
    <cfRule type="expression" dxfId="270" priority="37">
      <formula>$B$13&gt;12</formula>
    </cfRule>
  </conditionalFormatting>
  <conditionalFormatting sqref="D17 D57 D80">
    <cfRule type="expression" dxfId="269" priority="36">
      <formula>$B$13&gt;24</formula>
    </cfRule>
  </conditionalFormatting>
  <conditionalFormatting sqref="E17 E57 E80">
    <cfRule type="expression" dxfId="268" priority="35">
      <formula>$B$13&gt;36</formula>
    </cfRule>
  </conditionalFormatting>
  <conditionalFormatting sqref="F17 F57 F80">
    <cfRule type="expression" dxfId="267" priority="34">
      <formula>$B$13&gt;48</formula>
    </cfRule>
  </conditionalFormatting>
  <conditionalFormatting sqref="Y17:Z17 Y57:Z76 Y80:Z94 Y23:Z23">
    <cfRule type="expression" dxfId="266" priority="31">
      <formula>$B$13&lt;37</formula>
    </cfRule>
  </conditionalFormatting>
  <conditionalFormatting sqref="X17:Z17 X57:Z76 X80:Z94 X23:Z23">
    <cfRule type="expression" dxfId="265" priority="32">
      <formula>$B$13&lt;25</formula>
    </cfRule>
  </conditionalFormatting>
  <conditionalFormatting sqref="W17:Z17 W57:Z76 W80:Z94 W23:Z23">
    <cfRule type="expression" dxfId="264" priority="33">
      <formula>$B$13&lt;13</formula>
    </cfRule>
  </conditionalFormatting>
  <conditionalFormatting sqref="Z17 Z57:Z76 Z80:Z94 Z23">
    <cfRule type="expression" dxfId="263" priority="30">
      <formula>$B$13&lt;49</formula>
    </cfRule>
  </conditionalFormatting>
  <conditionalFormatting sqref="F44:F46 F48:F52">
    <cfRule type="expression" dxfId="262" priority="21">
      <formula>$B$13&lt;48</formula>
    </cfRule>
  </conditionalFormatting>
  <conditionalFormatting sqref="B44">
    <cfRule type="expression" dxfId="261" priority="29">
      <formula>$B$13&gt;0</formula>
    </cfRule>
  </conditionalFormatting>
  <conditionalFormatting sqref="C44">
    <cfRule type="expression" dxfId="260" priority="28">
      <formula>$B$13&gt;12</formula>
    </cfRule>
  </conditionalFormatting>
  <conditionalFormatting sqref="D44">
    <cfRule type="expression" dxfId="259" priority="27">
      <formula>$B$13&gt;24</formula>
    </cfRule>
  </conditionalFormatting>
  <conditionalFormatting sqref="E44">
    <cfRule type="expression" dxfId="258" priority="26">
      <formula>$B$13&gt;36</formula>
    </cfRule>
  </conditionalFormatting>
  <conditionalFormatting sqref="F44">
    <cfRule type="expression" dxfId="257" priority="25">
      <formula>$B$13&gt;48</formula>
    </cfRule>
  </conditionalFormatting>
  <conditionalFormatting sqref="E44:F46 E48:F52">
    <cfRule type="expression" dxfId="256" priority="22">
      <formula>$B$13&lt;37</formula>
    </cfRule>
  </conditionalFormatting>
  <conditionalFormatting sqref="D44:F46 D48:F52">
    <cfRule type="expression" dxfId="255" priority="23">
      <formula>$B$13&lt;25</formula>
    </cfRule>
  </conditionalFormatting>
  <conditionalFormatting sqref="C44:F46 C48:F52">
    <cfRule type="expression" dxfId="254" priority="24">
      <formula>$B$13&lt;13</formula>
    </cfRule>
  </conditionalFormatting>
  <conditionalFormatting sqref="C18:F18">
    <cfRule type="expression" dxfId="253" priority="16">
      <formula>$B$13&lt;13</formula>
    </cfRule>
  </conditionalFormatting>
  <conditionalFormatting sqref="D18:F18">
    <cfRule type="expression" dxfId="252" priority="15">
      <formula>AND($B$13&gt;12,$B$13&lt;=24)</formula>
    </cfRule>
  </conditionalFormatting>
  <conditionalFormatting sqref="E18:F18">
    <cfRule type="expression" dxfId="251" priority="14">
      <formula>AND($B$13&gt;24,$B$13&lt;=36)</formula>
    </cfRule>
  </conditionalFormatting>
  <conditionalFormatting sqref="F18">
    <cfRule type="expression" dxfId="250" priority="13">
      <formula>AND($B$13&gt;36,$B$13&lt;=48)</formula>
    </cfRule>
  </conditionalFormatting>
  <conditionalFormatting sqref="Y77:Z77">
    <cfRule type="expression" dxfId="249" priority="10">
      <formula>$B$13&lt;37</formula>
    </cfRule>
  </conditionalFormatting>
  <conditionalFormatting sqref="X77:Z77">
    <cfRule type="expression" dxfId="248" priority="11">
      <formula>$B$13&lt;25</formula>
    </cfRule>
  </conditionalFormatting>
  <conditionalFormatting sqref="W77:Z77">
    <cfRule type="expression" dxfId="247" priority="12">
      <formula>$B$13&lt;13</formula>
    </cfRule>
  </conditionalFormatting>
  <conditionalFormatting sqref="Z77">
    <cfRule type="expression" dxfId="246" priority="9">
      <formula>$B$13&lt;49</formula>
    </cfRule>
  </conditionalFormatting>
  <conditionalFormatting sqref="Y95:Z95">
    <cfRule type="expression" dxfId="245" priority="6">
      <formula>$B$13&lt;37</formula>
    </cfRule>
  </conditionalFormatting>
  <conditionalFormatting sqref="X95:Z95">
    <cfRule type="expression" dxfId="244" priority="7">
      <formula>$B$13&lt;25</formula>
    </cfRule>
  </conditionalFormatting>
  <conditionalFormatting sqref="W95:Z95">
    <cfRule type="expression" dxfId="243" priority="8">
      <formula>$B$13&lt;13</formula>
    </cfRule>
  </conditionalFormatting>
  <conditionalFormatting sqref="Z95">
    <cfRule type="expression" dxfId="242" priority="5">
      <formula>$B$13&lt;49</formula>
    </cfRule>
  </conditionalFormatting>
  <conditionalFormatting sqref="F47">
    <cfRule type="expression" dxfId="241" priority="1">
      <formula>$B$13&lt;48</formula>
    </cfRule>
  </conditionalFormatting>
  <conditionalFormatting sqref="E47:F47">
    <cfRule type="expression" dxfId="240" priority="2">
      <formula>$B$13&lt;37</formula>
    </cfRule>
  </conditionalFormatting>
  <conditionalFormatting sqref="D47:F47">
    <cfRule type="expression" dxfId="239" priority="3">
      <formula>$B$13&lt;25</formula>
    </cfRule>
  </conditionalFormatting>
  <conditionalFormatting sqref="C47:F47">
    <cfRule type="expression" dxfId="238" priority="4">
      <formula>$B$13&lt;13</formula>
    </cfRule>
  </conditionalFormatting>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UL115"/>
  <sheetViews>
    <sheetView zoomScale="85" zoomScaleNormal="85" workbookViewId="0">
      <selection activeCell="C46" sqref="C46"/>
    </sheetView>
  </sheetViews>
  <sheetFormatPr baseColWidth="10" defaultColWidth="0" defaultRowHeight="15" zeroHeight="1"/>
  <cols>
    <col min="1" max="1" width="51.5703125" style="3" customWidth="1"/>
    <col min="2" max="2" width="13.28515625" style="3" customWidth="1"/>
    <col min="3" max="3" width="13" style="3" customWidth="1"/>
    <col min="4" max="4" width="14" style="3" customWidth="1"/>
    <col min="5" max="6" width="10.28515625" style="3" customWidth="1"/>
    <col min="7" max="7" width="10.28515625" style="3" bestFit="1" customWidth="1"/>
    <col min="8" max="8" width="10.42578125" style="3" customWidth="1"/>
    <col min="9" max="22" width="10.28515625" style="3" bestFit="1" customWidth="1"/>
    <col min="23" max="23" width="14.140625" style="3" bestFit="1" customWidth="1"/>
    <col min="24" max="24" width="10.28515625" style="3" customWidth="1"/>
    <col min="25" max="25" width="13.140625" style="3" bestFit="1" customWidth="1"/>
    <col min="26" max="26" width="10.28515625" style="3" customWidth="1"/>
    <col min="27" max="29" width="10" style="3" customWidth="1"/>
    <col min="30" max="30" width="12.28515625" style="3" customWidth="1"/>
    <col min="31" max="31" width="10" style="3" customWidth="1"/>
    <col min="32" max="226" width="10" style="3" hidden="1"/>
    <col min="227" max="227" width="38.5703125" style="3" hidden="1"/>
    <col min="228" max="232" width="10.28515625" style="3" hidden="1"/>
    <col min="233" max="233" width="10" style="3" hidden="1"/>
    <col min="234" max="234" width="10.42578125" style="3" hidden="1"/>
    <col min="235" max="482" width="10" style="3" hidden="1"/>
    <col min="483" max="483" width="38.5703125" style="3" hidden="1"/>
    <col min="484" max="488" width="10.28515625" style="3" hidden="1"/>
    <col min="489" max="489" width="10" style="3" hidden="1"/>
    <col min="490" max="490" width="10.42578125" style="3" hidden="1"/>
    <col min="491" max="738" width="10" style="3" hidden="1"/>
    <col min="739" max="739" width="38.5703125" style="3" hidden="1"/>
    <col min="740" max="744" width="10.28515625" style="3" hidden="1"/>
    <col min="745" max="745" width="10" style="3" hidden="1"/>
    <col min="746" max="746" width="10.42578125" style="3" hidden="1"/>
    <col min="747" max="994" width="10" style="3" hidden="1"/>
    <col min="995" max="995" width="38.5703125" style="3" hidden="1"/>
    <col min="996" max="1000" width="10.28515625" style="3" hidden="1"/>
    <col min="1001" max="1001" width="10" style="3" hidden="1"/>
    <col min="1002" max="1002" width="10.42578125" style="3" hidden="1"/>
    <col min="1003" max="1250" width="10" style="3" hidden="1"/>
    <col min="1251" max="1251" width="38.5703125" style="3" hidden="1"/>
    <col min="1252" max="1256" width="10.28515625" style="3" hidden="1"/>
    <col min="1257" max="1257" width="10" style="3" hidden="1"/>
    <col min="1258" max="1258" width="10.42578125" style="3" hidden="1"/>
    <col min="1259" max="1506" width="10" style="3" hidden="1"/>
    <col min="1507" max="1507" width="38.5703125" style="3" hidden="1"/>
    <col min="1508" max="1512" width="10.28515625" style="3" hidden="1"/>
    <col min="1513" max="1513" width="10" style="3" hidden="1"/>
    <col min="1514" max="1514" width="10.42578125" style="3" hidden="1"/>
    <col min="1515" max="1762" width="10" style="3" hidden="1"/>
    <col min="1763" max="1763" width="38.5703125" style="3" hidden="1"/>
    <col min="1764" max="1768" width="10.28515625" style="3" hidden="1"/>
    <col min="1769" max="1769" width="10" style="3" hidden="1"/>
    <col min="1770" max="1770" width="10.42578125" style="3" hidden="1"/>
    <col min="1771" max="2018" width="10" style="3" hidden="1"/>
    <col min="2019" max="2019" width="38.5703125" style="3" hidden="1"/>
    <col min="2020" max="2024" width="10.28515625" style="3" hidden="1"/>
    <col min="2025" max="2025" width="10" style="3" hidden="1"/>
    <col min="2026" max="2026" width="10.42578125" style="3" hidden="1"/>
    <col min="2027" max="2274" width="10" style="3" hidden="1"/>
    <col min="2275" max="2275" width="38.5703125" style="3" hidden="1"/>
    <col min="2276" max="2280" width="10.28515625" style="3" hidden="1"/>
    <col min="2281" max="2281" width="10" style="3" hidden="1"/>
    <col min="2282" max="2282" width="10.42578125" style="3" hidden="1"/>
    <col min="2283" max="2530" width="10" style="3" hidden="1"/>
    <col min="2531" max="2531" width="38.5703125" style="3" hidden="1"/>
    <col min="2532" max="2536" width="10.28515625" style="3" hidden="1"/>
    <col min="2537" max="2537" width="10" style="3" hidden="1"/>
    <col min="2538" max="2538" width="10.42578125" style="3" hidden="1"/>
    <col min="2539" max="2786" width="10" style="3" hidden="1"/>
    <col min="2787" max="2787" width="38.5703125" style="3" hidden="1"/>
    <col min="2788" max="2792" width="10.28515625" style="3" hidden="1"/>
    <col min="2793" max="2793" width="10" style="3" hidden="1"/>
    <col min="2794" max="2794" width="10.42578125" style="3" hidden="1"/>
    <col min="2795" max="3042" width="10" style="3" hidden="1"/>
    <col min="3043" max="3043" width="38.5703125" style="3" hidden="1"/>
    <col min="3044" max="3048" width="10.28515625" style="3" hidden="1"/>
    <col min="3049" max="3049" width="10" style="3" hidden="1"/>
    <col min="3050" max="3050" width="10.42578125" style="3" hidden="1"/>
    <col min="3051" max="3298" width="10" style="3" hidden="1"/>
    <col min="3299" max="3299" width="38.5703125" style="3" hidden="1"/>
    <col min="3300" max="3304" width="10.28515625" style="3" hidden="1"/>
    <col min="3305" max="3305" width="10" style="3" hidden="1"/>
    <col min="3306" max="3306" width="10.42578125" style="3" hidden="1"/>
    <col min="3307" max="3554" width="10" style="3" hidden="1"/>
    <col min="3555" max="3555" width="38.5703125" style="3" hidden="1"/>
    <col min="3556" max="3560" width="10.28515625" style="3" hidden="1"/>
    <col min="3561" max="3561" width="10" style="3" hidden="1"/>
    <col min="3562" max="3562" width="10.42578125" style="3" hidden="1"/>
    <col min="3563" max="3810" width="10" style="3" hidden="1"/>
    <col min="3811" max="3811" width="38.5703125" style="3" hidden="1"/>
    <col min="3812" max="3816" width="10.28515625" style="3" hidden="1"/>
    <col min="3817" max="3817" width="10" style="3" hidden="1"/>
    <col min="3818" max="3818" width="10.42578125" style="3" hidden="1"/>
    <col min="3819" max="4066" width="10" style="3" hidden="1"/>
    <col min="4067" max="4067" width="38.5703125" style="3" hidden="1"/>
    <col min="4068" max="4072" width="10.28515625" style="3" hidden="1"/>
    <col min="4073" max="4073" width="10" style="3" hidden="1"/>
    <col min="4074" max="4074" width="10.42578125" style="3" hidden="1"/>
    <col min="4075" max="4322" width="10" style="3" hidden="1"/>
    <col min="4323" max="4323" width="38.5703125" style="3" hidden="1"/>
    <col min="4324" max="4328" width="10.28515625" style="3" hidden="1"/>
    <col min="4329" max="4329" width="10" style="3" hidden="1"/>
    <col min="4330" max="4330" width="10.42578125" style="3" hidden="1"/>
    <col min="4331" max="4578" width="10" style="3" hidden="1"/>
    <col min="4579" max="4579" width="38.5703125" style="3" hidden="1"/>
    <col min="4580" max="4584" width="10.28515625" style="3" hidden="1"/>
    <col min="4585" max="4585" width="10" style="3" hidden="1"/>
    <col min="4586" max="4586" width="10.42578125" style="3" hidden="1"/>
    <col min="4587" max="4834" width="10" style="3" hidden="1"/>
    <col min="4835" max="4835" width="38.5703125" style="3" hidden="1"/>
    <col min="4836" max="4840" width="10.28515625" style="3" hidden="1"/>
    <col min="4841" max="4841" width="10" style="3" hidden="1"/>
    <col min="4842" max="4842" width="10.42578125" style="3" hidden="1"/>
    <col min="4843" max="5090" width="10" style="3" hidden="1"/>
    <col min="5091" max="5091" width="38.5703125" style="3" hidden="1"/>
    <col min="5092" max="5096" width="10.28515625" style="3" hidden="1"/>
    <col min="5097" max="5097" width="10" style="3" hidden="1"/>
    <col min="5098" max="5098" width="10.42578125" style="3" hidden="1"/>
    <col min="5099" max="5346" width="10" style="3" hidden="1"/>
    <col min="5347" max="5347" width="38.5703125" style="3" hidden="1"/>
    <col min="5348" max="5352" width="10.28515625" style="3" hidden="1"/>
    <col min="5353" max="5353" width="10" style="3" hidden="1"/>
    <col min="5354" max="5354" width="10.42578125" style="3" hidden="1"/>
    <col min="5355" max="5602" width="10" style="3" hidden="1"/>
    <col min="5603" max="5603" width="38.5703125" style="3" hidden="1"/>
    <col min="5604" max="5608" width="10.28515625" style="3" hidden="1"/>
    <col min="5609" max="5609" width="10" style="3" hidden="1"/>
    <col min="5610" max="5610" width="10.42578125" style="3" hidden="1"/>
    <col min="5611" max="5858" width="10" style="3" hidden="1"/>
    <col min="5859" max="5859" width="38.5703125" style="3" hidden="1"/>
    <col min="5860" max="5864" width="10.28515625" style="3" hidden="1"/>
    <col min="5865" max="5865" width="10" style="3" hidden="1"/>
    <col min="5866" max="5866" width="10.42578125" style="3" hidden="1"/>
    <col min="5867" max="6114" width="10" style="3" hidden="1"/>
    <col min="6115" max="6115" width="38.5703125" style="3" hidden="1"/>
    <col min="6116" max="6120" width="10.28515625" style="3" hidden="1"/>
    <col min="6121" max="6121" width="10" style="3" hidden="1"/>
    <col min="6122" max="6122" width="10.42578125" style="3" hidden="1"/>
    <col min="6123" max="6370" width="10" style="3" hidden="1"/>
    <col min="6371" max="6371" width="38.5703125" style="3" hidden="1"/>
    <col min="6372" max="6376" width="10.28515625" style="3" hidden="1"/>
    <col min="6377" max="6377" width="10" style="3" hidden="1"/>
    <col min="6378" max="6378" width="10.42578125" style="3" hidden="1"/>
    <col min="6379" max="6626" width="10" style="3" hidden="1"/>
    <col min="6627" max="6627" width="38.5703125" style="3" hidden="1"/>
    <col min="6628" max="6632" width="10.28515625" style="3" hidden="1"/>
    <col min="6633" max="6633" width="10" style="3" hidden="1"/>
    <col min="6634" max="6634" width="10.42578125" style="3" hidden="1"/>
    <col min="6635" max="6882" width="10" style="3" hidden="1"/>
    <col min="6883" max="6883" width="38.5703125" style="3" hidden="1"/>
    <col min="6884" max="6888" width="10.28515625" style="3" hidden="1"/>
    <col min="6889" max="6889" width="10" style="3" hidden="1"/>
    <col min="6890" max="6890" width="10.42578125" style="3" hidden="1"/>
    <col min="6891" max="7138" width="10" style="3" hidden="1"/>
    <col min="7139" max="7139" width="38.5703125" style="3" hidden="1"/>
    <col min="7140" max="7144" width="10.28515625" style="3" hidden="1"/>
    <col min="7145" max="7145" width="10" style="3" hidden="1"/>
    <col min="7146" max="7146" width="10.42578125" style="3" hidden="1"/>
    <col min="7147" max="7394" width="10" style="3" hidden="1"/>
    <col min="7395" max="7395" width="38.5703125" style="3" hidden="1"/>
    <col min="7396" max="7400" width="10.28515625" style="3" hidden="1"/>
    <col min="7401" max="7401" width="10" style="3" hidden="1"/>
    <col min="7402" max="7402" width="10.42578125" style="3" hidden="1"/>
    <col min="7403" max="7650" width="10" style="3" hidden="1"/>
    <col min="7651" max="7651" width="38.5703125" style="3" hidden="1"/>
    <col min="7652" max="7656" width="10.28515625" style="3" hidden="1"/>
    <col min="7657" max="7657" width="10" style="3" hidden="1"/>
    <col min="7658" max="7658" width="10.42578125" style="3" hidden="1"/>
    <col min="7659" max="7906" width="10" style="3" hidden="1"/>
    <col min="7907" max="7907" width="38.5703125" style="3" hidden="1"/>
    <col min="7908" max="7912" width="10.28515625" style="3" hidden="1"/>
    <col min="7913" max="7913" width="10" style="3" hidden="1"/>
    <col min="7914" max="7914" width="10.42578125" style="3" hidden="1"/>
    <col min="7915" max="8162" width="10" style="3" hidden="1"/>
    <col min="8163" max="8163" width="38.5703125" style="3" hidden="1"/>
    <col min="8164" max="8168" width="10.28515625" style="3" hidden="1"/>
    <col min="8169" max="8169" width="10" style="3" hidden="1"/>
    <col min="8170" max="8170" width="10.42578125" style="3" hidden="1"/>
    <col min="8171" max="8418" width="10" style="3" hidden="1"/>
    <col min="8419" max="8419" width="38.5703125" style="3" hidden="1"/>
    <col min="8420" max="8424" width="10.28515625" style="3" hidden="1"/>
    <col min="8425" max="8425" width="10" style="3" hidden="1"/>
    <col min="8426" max="8426" width="10.42578125" style="3" hidden="1"/>
    <col min="8427" max="8674" width="10" style="3" hidden="1"/>
    <col min="8675" max="8675" width="38.5703125" style="3" hidden="1"/>
    <col min="8676" max="8680" width="10.28515625" style="3" hidden="1"/>
    <col min="8681" max="8681" width="10" style="3" hidden="1"/>
    <col min="8682" max="8682" width="10.42578125" style="3" hidden="1"/>
    <col min="8683" max="8930" width="10" style="3" hidden="1"/>
    <col min="8931" max="8931" width="38.5703125" style="3" hidden="1"/>
    <col min="8932" max="8936" width="10.28515625" style="3" hidden="1"/>
    <col min="8937" max="8937" width="10" style="3" hidden="1"/>
    <col min="8938" max="8938" width="10.42578125" style="3" hidden="1"/>
    <col min="8939" max="9186" width="10" style="3" hidden="1"/>
    <col min="9187" max="9187" width="38.5703125" style="3" hidden="1"/>
    <col min="9188" max="9192" width="10.28515625" style="3" hidden="1"/>
    <col min="9193" max="9193" width="10" style="3" hidden="1"/>
    <col min="9194" max="9194" width="10.42578125" style="3" hidden="1"/>
    <col min="9195" max="9442" width="10" style="3" hidden="1"/>
    <col min="9443" max="9443" width="38.5703125" style="3" hidden="1"/>
    <col min="9444" max="9448" width="10.28515625" style="3" hidden="1"/>
    <col min="9449" max="9449" width="10" style="3" hidden="1"/>
    <col min="9450" max="9450" width="10.42578125" style="3" hidden="1"/>
    <col min="9451" max="9698" width="10" style="3" hidden="1"/>
    <col min="9699" max="9699" width="38.5703125" style="3" hidden="1"/>
    <col min="9700" max="9704" width="10.28515625" style="3" hidden="1"/>
    <col min="9705" max="9705" width="10" style="3" hidden="1"/>
    <col min="9706" max="9706" width="10.42578125" style="3" hidden="1"/>
    <col min="9707" max="9954" width="10" style="3" hidden="1"/>
    <col min="9955" max="9955" width="38.5703125" style="3" hidden="1"/>
    <col min="9956" max="9960" width="10.28515625" style="3" hidden="1"/>
    <col min="9961" max="9961" width="10" style="3" hidden="1"/>
    <col min="9962" max="9962" width="10.42578125" style="3" hidden="1"/>
    <col min="9963" max="10210" width="10" style="3" hidden="1"/>
    <col min="10211" max="10211" width="38.5703125" style="3" hidden="1"/>
    <col min="10212" max="10216" width="10.28515625" style="3" hidden="1"/>
    <col min="10217" max="10217" width="10" style="3" hidden="1"/>
    <col min="10218" max="10218" width="10.42578125" style="3" hidden="1"/>
    <col min="10219" max="10466" width="10" style="3" hidden="1"/>
    <col min="10467" max="10467" width="38.5703125" style="3" hidden="1"/>
    <col min="10468" max="10472" width="10.28515625" style="3" hidden="1"/>
    <col min="10473" max="10473" width="10" style="3" hidden="1"/>
    <col min="10474" max="10474" width="10.42578125" style="3" hidden="1"/>
    <col min="10475" max="10722" width="10" style="3" hidden="1"/>
    <col min="10723" max="10723" width="38.5703125" style="3" hidden="1"/>
    <col min="10724" max="10728" width="10.28515625" style="3" hidden="1"/>
    <col min="10729" max="10729" width="10" style="3" hidden="1"/>
    <col min="10730" max="10730" width="10.42578125" style="3" hidden="1"/>
    <col min="10731" max="10978" width="10" style="3" hidden="1"/>
    <col min="10979" max="10979" width="38.5703125" style="3" hidden="1"/>
    <col min="10980" max="10984" width="10.28515625" style="3" hidden="1"/>
    <col min="10985" max="10985" width="10" style="3" hidden="1"/>
    <col min="10986" max="10986" width="10.42578125" style="3" hidden="1"/>
    <col min="10987" max="11234" width="10" style="3" hidden="1"/>
    <col min="11235" max="11235" width="38.5703125" style="3" hidden="1"/>
    <col min="11236" max="11240" width="10.28515625" style="3" hidden="1"/>
    <col min="11241" max="11241" width="10" style="3" hidden="1"/>
    <col min="11242" max="11242" width="10.42578125" style="3" hidden="1"/>
    <col min="11243" max="11490" width="10" style="3" hidden="1"/>
    <col min="11491" max="11491" width="38.5703125" style="3" hidden="1"/>
    <col min="11492" max="11496" width="10.28515625" style="3" hidden="1"/>
    <col min="11497" max="11497" width="10" style="3" hidden="1"/>
    <col min="11498" max="11498" width="10.42578125" style="3" hidden="1"/>
    <col min="11499" max="11746" width="10" style="3" hidden="1"/>
    <col min="11747" max="11747" width="38.5703125" style="3" hidden="1"/>
    <col min="11748" max="11752" width="10.28515625" style="3" hidden="1"/>
    <col min="11753" max="11753" width="10" style="3" hidden="1"/>
    <col min="11754" max="11754" width="10.42578125" style="3" hidden="1"/>
    <col min="11755" max="12002" width="10" style="3" hidden="1"/>
    <col min="12003" max="12003" width="38.5703125" style="3" hidden="1"/>
    <col min="12004" max="12008" width="10.28515625" style="3" hidden="1"/>
    <col min="12009" max="12009" width="10" style="3" hidden="1"/>
    <col min="12010" max="12010" width="10.42578125" style="3" hidden="1"/>
    <col min="12011" max="12258" width="10" style="3" hidden="1"/>
    <col min="12259" max="12259" width="38.5703125" style="3" hidden="1"/>
    <col min="12260" max="12264" width="10.28515625" style="3" hidden="1"/>
    <col min="12265" max="12265" width="10" style="3" hidden="1"/>
    <col min="12266" max="12266" width="10.42578125" style="3" hidden="1"/>
    <col min="12267" max="12514" width="10" style="3" hidden="1"/>
    <col min="12515" max="12515" width="38.5703125" style="3" hidden="1"/>
    <col min="12516" max="12520" width="10.28515625" style="3" hidden="1"/>
    <col min="12521" max="12521" width="10" style="3" hidden="1"/>
    <col min="12522" max="12522" width="10.42578125" style="3" hidden="1"/>
    <col min="12523" max="12770" width="10" style="3" hidden="1"/>
    <col min="12771" max="12771" width="38.5703125" style="3" hidden="1"/>
    <col min="12772" max="12776" width="10.28515625" style="3" hidden="1"/>
    <col min="12777" max="12777" width="10" style="3" hidden="1"/>
    <col min="12778" max="12778" width="10.42578125" style="3" hidden="1"/>
    <col min="12779" max="13026" width="10" style="3" hidden="1"/>
    <col min="13027" max="13027" width="38.5703125" style="3" hidden="1"/>
    <col min="13028" max="13032" width="10.28515625" style="3" hidden="1"/>
    <col min="13033" max="13033" width="10" style="3" hidden="1"/>
    <col min="13034" max="13034" width="10.42578125" style="3" hidden="1"/>
    <col min="13035" max="13282" width="10" style="3" hidden="1"/>
    <col min="13283" max="13283" width="38.5703125" style="3" hidden="1"/>
    <col min="13284" max="13288" width="10.28515625" style="3" hidden="1"/>
    <col min="13289" max="13289" width="10" style="3" hidden="1"/>
    <col min="13290" max="13290" width="10.42578125" style="3" hidden="1"/>
    <col min="13291" max="13538" width="10" style="3" hidden="1"/>
    <col min="13539" max="13539" width="38.5703125" style="3" hidden="1"/>
    <col min="13540" max="13544" width="10.28515625" style="3" hidden="1"/>
    <col min="13545" max="13545" width="10" style="3" hidden="1"/>
    <col min="13546" max="13546" width="10.42578125" style="3" hidden="1"/>
    <col min="13547" max="13794" width="10" style="3" hidden="1"/>
    <col min="13795" max="13795" width="38.5703125" style="3" hidden="1"/>
    <col min="13796" max="13800" width="10.28515625" style="3" hidden="1"/>
    <col min="13801" max="13801" width="10" style="3" hidden="1"/>
    <col min="13802" max="13802" width="10.42578125" style="3" hidden="1"/>
    <col min="13803" max="14050" width="10" style="3" hidden="1"/>
    <col min="14051" max="14051" width="38.5703125" style="3" hidden="1"/>
    <col min="14052" max="14056" width="10.28515625" style="3" hidden="1"/>
    <col min="14057" max="14057" width="10" style="3" hidden="1"/>
    <col min="14058" max="14058" width="10.42578125" style="3" hidden="1"/>
    <col min="14059" max="14306" width="10" style="3" hidden="1"/>
    <col min="14307" max="14307" width="38.5703125" style="3" hidden="1"/>
    <col min="14308" max="14312" width="10.28515625" style="3" hidden="1"/>
    <col min="14313" max="14313" width="10" style="3" hidden="1"/>
    <col min="14314" max="14314" width="10.42578125" style="3" hidden="1"/>
    <col min="14315" max="14562" width="10" style="3" hidden="1"/>
    <col min="14563" max="14563" width="38.5703125" style="3" hidden="1"/>
    <col min="14564" max="14568" width="10.28515625" style="3" hidden="1"/>
    <col min="14569" max="14569" width="10" style="3" hidden="1"/>
    <col min="14570" max="14570" width="10.42578125" style="3" hidden="1"/>
    <col min="14571" max="14818" width="10" style="3" hidden="1"/>
    <col min="14819" max="14819" width="38.5703125" style="3" hidden="1"/>
    <col min="14820" max="14824" width="10.28515625" style="3" hidden="1"/>
    <col min="14825" max="14825" width="10" style="3" hidden="1"/>
    <col min="14826" max="14826" width="10.42578125" style="3" hidden="1"/>
    <col min="14827" max="15074" width="10" style="3" hidden="1"/>
    <col min="15075" max="15075" width="38.5703125" style="3" hidden="1"/>
    <col min="15076" max="15080" width="10.28515625" style="3" hidden="1"/>
    <col min="15081" max="15081" width="10" style="3" hidden="1"/>
    <col min="15082" max="15082" width="10.42578125" style="3" hidden="1"/>
    <col min="15083" max="15330" width="10" style="3" hidden="1"/>
    <col min="15331" max="15331" width="38.5703125" style="3" hidden="1"/>
    <col min="15332" max="15336" width="10.28515625" style="3" hidden="1"/>
    <col min="15337" max="15337" width="10" style="3" hidden="1"/>
    <col min="15338" max="15338" width="10.42578125" style="3" hidden="1"/>
    <col min="15339" max="15586" width="10" style="3" hidden="1"/>
    <col min="15587" max="15587" width="38.5703125" style="3" hidden="1"/>
    <col min="15588" max="15592" width="10.28515625" style="3" hidden="1"/>
    <col min="15593" max="15593" width="10" style="3" hidden="1"/>
    <col min="15594" max="15594" width="10.42578125" style="3" hidden="1"/>
    <col min="15595" max="15842" width="10" style="3" hidden="1"/>
    <col min="15843" max="15843" width="38.5703125" style="3" hidden="1"/>
    <col min="15844" max="15848" width="10.28515625" style="3" hidden="1"/>
    <col min="15849" max="15849" width="10" style="3" hidden="1"/>
    <col min="15850" max="15850" width="10.42578125" style="3" hidden="1"/>
    <col min="15851" max="16098" width="10" style="3" hidden="1"/>
    <col min="16099" max="16099" width="38.5703125" style="3" hidden="1"/>
    <col min="16100" max="16104" width="10.28515625" style="3" hidden="1"/>
    <col min="16105" max="16105" width="10" style="3" hidden="1"/>
    <col min="16106" max="16106" width="10.42578125" style="3" hidden="1"/>
    <col min="16107" max="16384" width="10" style="3" hidden="1"/>
  </cols>
  <sheetData>
    <row r="1" spans="1:26" s="47" customFormat="1" ht="23.25">
      <c r="A1" s="1" t="s">
        <v>54</v>
      </c>
      <c r="B1" s="119" t="str">
        <f ca="1">RIGHT(CELL("dateiname",A1),LEN(CELL("dateiname",A1))-FIND("]",CELL("dateiname",A1)))</f>
        <v>Oberösterreich</v>
      </c>
    </row>
    <row r="2" spans="1:26" s="47" customFormat="1"/>
    <row r="3" spans="1:26" s="47" customFormat="1"/>
    <row r="4" spans="1:26" s="48" customFormat="1" ht="15.75" customHeight="1">
      <c r="A4" s="155" t="s">
        <v>68</v>
      </c>
      <c r="B4" s="156"/>
      <c r="C4" s="156"/>
      <c r="D4" s="156"/>
      <c r="E4" s="156"/>
      <c r="F4" s="156"/>
      <c r="G4" s="156"/>
      <c r="H4" s="156"/>
      <c r="I4" s="156"/>
      <c r="J4" s="156"/>
      <c r="K4" s="156"/>
      <c r="L4" s="156"/>
      <c r="M4" s="156"/>
      <c r="N4" s="156"/>
      <c r="O4" s="156"/>
      <c r="P4" s="156"/>
      <c r="Q4" s="156"/>
      <c r="T4" s="2"/>
    </row>
    <row r="5" spans="1:26" s="48" customFormat="1" ht="28.5" customHeight="1">
      <c r="A5" s="156"/>
      <c r="B5" s="156"/>
      <c r="C5" s="156"/>
      <c r="D5" s="156"/>
      <c r="E5" s="156"/>
      <c r="F5" s="156"/>
      <c r="G5" s="156"/>
      <c r="H5" s="156"/>
      <c r="I5" s="156"/>
      <c r="J5" s="156"/>
      <c r="K5" s="156"/>
      <c r="L5" s="156"/>
      <c r="M5" s="156"/>
      <c r="N5" s="156"/>
      <c r="O5" s="156"/>
      <c r="P5" s="156"/>
      <c r="Q5" s="156"/>
      <c r="T5" s="2"/>
    </row>
    <row r="6" spans="1:26" ht="15" customHeight="1">
      <c r="A6" s="156"/>
      <c r="B6" s="156"/>
      <c r="C6" s="156"/>
      <c r="D6" s="156"/>
      <c r="E6" s="156"/>
      <c r="F6" s="156"/>
      <c r="G6" s="156"/>
      <c r="H6" s="156"/>
      <c r="I6" s="156"/>
      <c r="J6" s="156"/>
      <c r="K6" s="156"/>
      <c r="L6" s="156"/>
      <c r="M6" s="156"/>
      <c r="N6" s="156"/>
      <c r="O6" s="156"/>
      <c r="P6" s="156"/>
      <c r="Q6" s="156"/>
    </row>
    <row r="7" spans="1:26">
      <c r="A7" s="156"/>
      <c r="B7" s="156"/>
      <c r="C7" s="156"/>
      <c r="D7" s="156"/>
      <c r="E7" s="156"/>
      <c r="F7" s="156"/>
      <c r="G7" s="156"/>
      <c r="H7" s="156"/>
      <c r="I7" s="156"/>
      <c r="J7" s="156"/>
      <c r="K7" s="156"/>
      <c r="L7" s="156"/>
      <c r="M7" s="156"/>
      <c r="N7" s="156"/>
      <c r="O7" s="156"/>
      <c r="P7" s="156"/>
      <c r="Q7" s="156"/>
    </row>
    <row r="8" spans="1:26" ht="54.75" customHeight="1">
      <c r="A8" s="156"/>
      <c r="B8" s="156"/>
      <c r="C8" s="156"/>
      <c r="D8" s="156"/>
      <c r="E8" s="156"/>
      <c r="F8" s="156"/>
      <c r="G8" s="156"/>
      <c r="H8" s="156"/>
      <c r="I8" s="156"/>
      <c r="J8" s="156"/>
      <c r="K8" s="156"/>
      <c r="L8" s="156"/>
      <c r="M8" s="156"/>
      <c r="N8" s="156"/>
      <c r="O8" s="156"/>
      <c r="P8" s="156"/>
      <c r="Q8" s="156"/>
    </row>
    <row r="9" spans="1:26" s="51" customFormat="1" ht="15.75" thickBot="1">
      <c r="A9" s="49"/>
      <c r="B9" s="49"/>
      <c r="C9" s="49"/>
      <c r="D9" s="49"/>
      <c r="E9" s="50"/>
      <c r="F9" s="50"/>
      <c r="G9" s="50"/>
      <c r="H9" s="50"/>
      <c r="I9" s="50"/>
      <c r="J9" s="50"/>
      <c r="K9" s="50"/>
      <c r="L9" s="50"/>
      <c r="M9" s="50"/>
      <c r="N9" s="50"/>
      <c r="O9" s="50"/>
      <c r="P9" s="50"/>
      <c r="Q9" s="50"/>
    </row>
    <row r="10" spans="1:26" s="51" customFormat="1" ht="15.75" thickTop="1">
      <c r="A10" s="34" t="s">
        <v>94</v>
      </c>
      <c r="B10" s="157">
        <f>'Finanzierungslücken Übersicht'!B5:D5</f>
        <v>0</v>
      </c>
      <c r="C10" s="157"/>
      <c r="D10" s="157"/>
      <c r="G10" s="50"/>
      <c r="H10" s="50"/>
      <c r="I10" s="50"/>
      <c r="J10" s="50"/>
      <c r="K10" s="50"/>
      <c r="L10" s="50"/>
      <c r="M10" s="50"/>
      <c r="N10" s="50"/>
      <c r="O10" s="50"/>
      <c r="P10" s="50"/>
      <c r="Q10" s="50"/>
    </row>
    <row r="11" spans="1:26" s="51" customFormat="1">
      <c r="A11" s="35" t="s">
        <v>37</v>
      </c>
      <c r="B11" s="158">
        <f>'Finanzierungslücken Übersicht'!B6:D6</f>
        <v>0</v>
      </c>
      <c r="C11" s="158"/>
      <c r="D11" s="158"/>
      <c r="F11" s="50"/>
      <c r="G11" s="50"/>
      <c r="H11" s="50"/>
      <c r="I11" s="50"/>
      <c r="J11" s="50"/>
      <c r="K11" s="50"/>
      <c r="L11" s="50"/>
      <c r="M11" s="50"/>
      <c r="N11" s="50"/>
      <c r="O11" s="50"/>
      <c r="P11" s="50"/>
      <c r="Q11" s="50"/>
    </row>
    <row r="12" spans="1:26" s="51" customFormat="1" ht="15.75" customHeight="1">
      <c r="A12" s="36" t="s">
        <v>38</v>
      </c>
      <c r="B12" s="158">
        <f>'Finanzierungslücken Übersicht'!B7:D7</f>
        <v>0</v>
      </c>
      <c r="C12" s="158"/>
      <c r="D12" s="158"/>
      <c r="F12" s="50"/>
      <c r="G12" s="50"/>
      <c r="H12" s="50"/>
      <c r="I12" s="50"/>
      <c r="J12" s="50"/>
      <c r="K12" s="50"/>
      <c r="L12" s="50"/>
      <c r="M12" s="50"/>
      <c r="N12" s="50"/>
      <c r="O12" s="50"/>
      <c r="P12" s="50"/>
      <c r="Q12" s="50"/>
    </row>
    <row r="13" spans="1:26" s="51" customFormat="1" ht="15.75" thickBot="1">
      <c r="A13" s="52" t="s">
        <v>93</v>
      </c>
      <c r="B13" s="159">
        <f>'Finanzierungslücken Übersicht'!B8:D8</f>
        <v>60</v>
      </c>
      <c r="C13" s="159"/>
      <c r="D13" s="159"/>
      <c r="E13" s="50"/>
      <c r="F13" s="50"/>
      <c r="G13" s="53"/>
      <c r="H13" s="50"/>
      <c r="I13" s="50"/>
      <c r="J13" s="50"/>
      <c r="K13" s="50"/>
      <c r="L13" s="50"/>
      <c r="M13" s="50"/>
      <c r="N13" s="50"/>
      <c r="O13" s="50"/>
      <c r="P13" s="50"/>
      <c r="Q13" s="50"/>
    </row>
    <row r="14" spans="1:26" s="51" customFormat="1" ht="15.75" thickTop="1">
      <c r="A14" s="50"/>
      <c r="B14" s="50"/>
      <c r="C14" s="50"/>
      <c r="D14" s="50"/>
      <c r="E14" s="50"/>
      <c r="F14" s="50"/>
      <c r="G14" s="50"/>
      <c r="H14" s="50"/>
      <c r="I14" s="50"/>
      <c r="J14" s="50"/>
      <c r="K14" s="50"/>
      <c r="L14" s="50"/>
      <c r="M14" s="50"/>
      <c r="N14" s="50"/>
      <c r="O14" s="50"/>
      <c r="P14" s="50"/>
      <c r="Q14" s="50"/>
    </row>
    <row r="15" spans="1:26" ht="16.149999999999999" customHeight="1" thickBot="1"/>
    <row r="16" spans="1:26" ht="15.75" thickBot="1">
      <c r="A16" s="160" t="s">
        <v>9</v>
      </c>
      <c r="B16" s="161"/>
      <c r="C16" s="161"/>
      <c r="D16" s="161"/>
      <c r="E16" s="161"/>
      <c r="F16" s="161"/>
      <c r="G16" s="161"/>
      <c r="H16" s="161"/>
      <c r="I16" s="161"/>
      <c r="J16" s="161"/>
      <c r="K16" s="161"/>
      <c r="L16" s="161"/>
      <c r="M16" s="161"/>
      <c r="N16" s="161"/>
      <c r="O16" s="161"/>
      <c r="P16" s="161"/>
      <c r="Q16" s="161"/>
      <c r="R16" s="161"/>
      <c r="S16" s="161"/>
      <c r="T16" s="161"/>
      <c r="U16" s="161"/>
      <c r="V16" s="161"/>
      <c r="W16" s="161"/>
      <c r="X16" s="161"/>
      <c r="Y16" s="161"/>
      <c r="Z16" s="162"/>
    </row>
    <row r="17" spans="1:30" s="4" customFormat="1" ht="17.25" customHeight="1">
      <c r="A17" s="114" t="s">
        <v>12</v>
      </c>
      <c r="B17" s="115">
        <v>1</v>
      </c>
      <c r="C17" s="72">
        <v>2</v>
      </c>
      <c r="D17" s="72">
        <v>3</v>
      </c>
      <c r="E17" s="72">
        <v>4</v>
      </c>
      <c r="F17" s="72">
        <v>5</v>
      </c>
      <c r="G17" s="72">
        <v>6</v>
      </c>
      <c r="H17" s="72">
        <v>7</v>
      </c>
      <c r="I17" s="72">
        <v>8</v>
      </c>
      <c r="J17" s="72">
        <v>9</v>
      </c>
      <c r="K17" s="72">
        <v>10</v>
      </c>
      <c r="L17" s="72">
        <v>11</v>
      </c>
      <c r="M17" s="72">
        <v>12</v>
      </c>
      <c r="N17" s="72">
        <v>13</v>
      </c>
      <c r="O17" s="72">
        <v>14</v>
      </c>
      <c r="P17" s="72">
        <v>15</v>
      </c>
      <c r="Q17" s="72">
        <v>16</v>
      </c>
      <c r="R17" s="72">
        <v>17</v>
      </c>
      <c r="S17" s="72">
        <v>18</v>
      </c>
      <c r="T17" s="72">
        <v>19</v>
      </c>
      <c r="U17" s="72">
        <v>20</v>
      </c>
      <c r="V17" s="72">
        <v>21</v>
      </c>
      <c r="W17" s="72">
        <v>22</v>
      </c>
      <c r="X17" s="72">
        <v>23</v>
      </c>
      <c r="Y17" s="72">
        <v>24</v>
      </c>
      <c r="Z17" s="73">
        <v>25</v>
      </c>
    </row>
    <row r="18" spans="1:30" s="56" customFormat="1">
      <c r="A18" s="116" t="s">
        <v>20</v>
      </c>
      <c r="B18" s="14">
        <f>B45</f>
        <v>0</v>
      </c>
      <c r="C18" s="14">
        <f>C45</f>
        <v>0</v>
      </c>
      <c r="D18" s="14">
        <f>D45</f>
        <v>0</v>
      </c>
      <c r="E18" s="14">
        <f>E45</f>
        <v>0</v>
      </c>
      <c r="F18" s="14">
        <f>F45</f>
        <v>0</v>
      </c>
      <c r="G18" s="16"/>
      <c r="H18" s="16"/>
      <c r="I18" s="16"/>
      <c r="J18" s="16"/>
      <c r="K18" s="16"/>
      <c r="L18" s="16"/>
      <c r="M18" s="16"/>
      <c r="N18" s="16"/>
      <c r="O18" s="16"/>
      <c r="P18" s="16"/>
      <c r="Q18" s="16"/>
      <c r="R18" s="16"/>
      <c r="S18" s="16"/>
      <c r="T18" s="16"/>
      <c r="U18" s="16"/>
      <c r="V18" s="16"/>
      <c r="W18" s="16"/>
      <c r="X18" s="16"/>
      <c r="Y18" s="16"/>
      <c r="Z18" s="17"/>
    </row>
    <row r="19" spans="1:30" s="8" customFormat="1">
      <c r="A19" s="116" t="s">
        <v>21</v>
      </c>
      <c r="B19" s="14">
        <f t="shared" ref="B19:V19" si="0">B95</f>
        <v>0</v>
      </c>
      <c r="C19" s="14">
        <f t="shared" si="0"/>
        <v>0</v>
      </c>
      <c r="D19" s="14">
        <f t="shared" si="0"/>
        <v>0</v>
      </c>
      <c r="E19" s="14">
        <f t="shared" si="0"/>
        <v>0</v>
      </c>
      <c r="F19" s="14">
        <f t="shared" si="0"/>
        <v>0</v>
      </c>
      <c r="G19" s="18">
        <f t="shared" si="0"/>
        <v>0</v>
      </c>
      <c r="H19" s="18">
        <f t="shared" si="0"/>
        <v>0</v>
      </c>
      <c r="I19" s="18">
        <f t="shared" si="0"/>
        <v>0</v>
      </c>
      <c r="J19" s="18">
        <f t="shared" si="0"/>
        <v>0</v>
      </c>
      <c r="K19" s="18">
        <f t="shared" si="0"/>
        <v>0</v>
      </c>
      <c r="L19" s="18">
        <f t="shared" si="0"/>
        <v>0</v>
      </c>
      <c r="M19" s="18">
        <f t="shared" si="0"/>
        <v>0</v>
      </c>
      <c r="N19" s="18">
        <f t="shared" si="0"/>
        <v>0</v>
      </c>
      <c r="O19" s="18">
        <f t="shared" si="0"/>
        <v>0</v>
      </c>
      <c r="P19" s="18">
        <f t="shared" si="0"/>
        <v>0</v>
      </c>
      <c r="Q19" s="18">
        <f t="shared" si="0"/>
        <v>0</v>
      </c>
      <c r="R19" s="18">
        <f t="shared" si="0"/>
        <v>0</v>
      </c>
      <c r="S19" s="18">
        <f t="shared" si="0"/>
        <v>0</v>
      </c>
      <c r="T19" s="18">
        <f t="shared" si="0"/>
        <v>0</v>
      </c>
      <c r="U19" s="18">
        <f t="shared" si="0"/>
        <v>0</v>
      </c>
      <c r="V19" s="18">
        <f t="shared" si="0"/>
        <v>0</v>
      </c>
      <c r="W19" s="18">
        <f>W95</f>
        <v>0</v>
      </c>
      <c r="X19" s="18">
        <f>X95</f>
        <v>0</v>
      </c>
      <c r="Y19" s="18">
        <f>Y95</f>
        <v>0</v>
      </c>
      <c r="Z19" s="19">
        <f>Z95</f>
        <v>0</v>
      </c>
    </row>
    <row r="20" spans="1:30" s="8" customFormat="1" ht="17.25" customHeight="1">
      <c r="A20" s="116" t="s">
        <v>22</v>
      </c>
      <c r="B20" s="14">
        <f>B77</f>
        <v>0</v>
      </c>
      <c r="C20" s="14">
        <f t="shared" ref="C20:F20" si="1">C77</f>
        <v>0</v>
      </c>
      <c r="D20" s="14">
        <f t="shared" si="1"/>
        <v>0</v>
      </c>
      <c r="E20" s="14">
        <f t="shared" si="1"/>
        <v>0</v>
      </c>
      <c r="F20" s="14">
        <f t="shared" si="1"/>
        <v>0</v>
      </c>
      <c r="G20" s="18">
        <f>G77</f>
        <v>0</v>
      </c>
      <c r="H20" s="18">
        <f>H77</f>
        <v>0</v>
      </c>
      <c r="I20" s="18">
        <f t="shared" ref="I20:V20" si="2">I77</f>
        <v>0</v>
      </c>
      <c r="J20" s="18">
        <f t="shared" si="2"/>
        <v>0</v>
      </c>
      <c r="K20" s="18">
        <f t="shared" si="2"/>
        <v>0</v>
      </c>
      <c r="L20" s="18">
        <f t="shared" si="2"/>
        <v>0</v>
      </c>
      <c r="M20" s="18">
        <f t="shared" si="2"/>
        <v>0</v>
      </c>
      <c r="N20" s="18">
        <f t="shared" si="2"/>
        <v>0</v>
      </c>
      <c r="O20" s="18">
        <f t="shared" si="2"/>
        <v>0</v>
      </c>
      <c r="P20" s="18">
        <f t="shared" si="2"/>
        <v>0</v>
      </c>
      <c r="Q20" s="18">
        <f t="shared" si="2"/>
        <v>0</v>
      </c>
      <c r="R20" s="18">
        <f t="shared" si="2"/>
        <v>0</v>
      </c>
      <c r="S20" s="18">
        <f t="shared" si="2"/>
        <v>0</v>
      </c>
      <c r="T20" s="18">
        <f t="shared" si="2"/>
        <v>0</v>
      </c>
      <c r="U20" s="18">
        <f t="shared" si="2"/>
        <v>0</v>
      </c>
      <c r="V20" s="18">
        <f t="shared" si="2"/>
        <v>0</v>
      </c>
      <c r="W20" s="18">
        <f>W77</f>
        <v>0</v>
      </c>
      <c r="X20" s="18">
        <f>X77</f>
        <v>0</v>
      </c>
      <c r="Y20" s="18">
        <f>Y77</f>
        <v>0</v>
      </c>
      <c r="Z20" s="19">
        <f>Z77</f>
        <v>0</v>
      </c>
      <c r="AA20" s="5"/>
      <c r="AB20" s="6"/>
      <c r="AC20" s="6"/>
      <c r="AD20" s="6"/>
    </row>
    <row r="21" spans="1:30" s="8" customFormat="1">
      <c r="A21" s="116" t="s">
        <v>6</v>
      </c>
      <c r="B21" s="14">
        <f>B19-B20</f>
        <v>0</v>
      </c>
      <c r="C21" s="14">
        <f t="shared" ref="C21:Z21" si="3">C19-C20</f>
        <v>0</v>
      </c>
      <c r="D21" s="14">
        <f t="shared" si="3"/>
        <v>0</v>
      </c>
      <c r="E21" s="14">
        <f t="shared" si="3"/>
        <v>0</v>
      </c>
      <c r="F21" s="14">
        <f t="shared" si="3"/>
        <v>0</v>
      </c>
      <c r="G21" s="18">
        <f t="shared" si="3"/>
        <v>0</v>
      </c>
      <c r="H21" s="18">
        <f t="shared" si="3"/>
        <v>0</v>
      </c>
      <c r="I21" s="18">
        <f t="shared" si="3"/>
        <v>0</v>
      </c>
      <c r="J21" s="18">
        <f t="shared" si="3"/>
        <v>0</v>
      </c>
      <c r="K21" s="18">
        <f t="shared" si="3"/>
        <v>0</v>
      </c>
      <c r="L21" s="18">
        <f t="shared" si="3"/>
        <v>0</v>
      </c>
      <c r="M21" s="18">
        <f t="shared" si="3"/>
        <v>0</v>
      </c>
      <c r="N21" s="18">
        <f t="shared" si="3"/>
        <v>0</v>
      </c>
      <c r="O21" s="18">
        <f t="shared" si="3"/>
        <v>0</v>
      </c>
      <c r="P21" s="18">
        <f t="shared" si="3"/>
        <v>0</v>
      </c>
      <c r="Q21" s="18">
        <f t="shared" si="3"/>
        <v>0</v>
      </c>
      <c r="R21" s="18">
        <f t="shared" si="3"/>
        <v>0</v>
      </c>
      <c r="S21" s="18">
        <f t="shared" si="3"/>
        <v>0</v>
      </c>
      <c r="T21" s="18">
        <f t="shared" si="3"/>
        <v>0</v>
      </c>
      <c r="U21" s="18">
        <f t="shared" si="3"/>
        <v>0</v>
      </c>
      <c r="V21" s="18">
        <f t="shared" si="3"/>
        <v>0</v>
      </c>
      <c r="W21" s="18">
        <f t="shared" si="3"/>
        <v>0</v>
      </c>
      <c r="X21" s="18">
        <f t="shared" si="3"/>
        <v>0</v>
      </c>
      <c r="Y21" s="18">
        <f t="shared" si="3"/>
        <v>0</v>
      </c>
      <c r="Z21" s="19">
        <f t="shared" si="3"/>
        <v>0</v>
      </c>
      <c r="AA21" s="3"/>
      <c r="AB21" s="3"/>
      <c r="AC21" s="3"/>
      <c r="AD21" s="3"/>
    </row>
    <row r="22" spans="1:30" s="57" customFormat="1" ht="18" customHeight="1" thickBot="1">
      <c r="A22" s="117" t="s">
        <v>5</v>
      </c>
      <c r="B22" s="96">
        <f>1/((1+$D$31)^(B17-1))</f>
        <v>1</v>
      </c>
      <c r="C22" s="96">
        <f t="shared" ref="C22:Z22" si="4">1/((1+$D$31)^(C17-1))</f>
        <v>0.96153846153846145</v>
      </c>
      <c r="D22" s="96">
        <f t="shared" si="4"/>
        <v>0.92455621301775137</v>
      </c>
      <c r="E22" s="96">
        <f t="shared" si="4"/>
        <v>0.88899635867091487</v>
      </c>
      <c r="F22" s="96">
        <f t="shared" si="4"/>
        <v>0.85480419102972571</v>
      </c>
      <c r="G22" s="96">
        <f t="shared" si="4"/>
        <v>0.82192710675935154</v>
      </c>
      <c r="H22" s="96">
        <f t="shared" si="4"/>
        <v>0.79031452573014571</v>
      </c>
      <c r="I22" s="96">
        <f t="shared" si="4"/>
        <v>0.75991781320206331</v>
      </c>
      <c r="J22" s="96">
        <f t="shared" si="4"/>
        <v>0.73069020500198378</v>
      </c>
      <c r="K22" s="96">
        <f t="shared" si="4"/>
        <v>0.70258673557883045</v>
      </c>
      <c r="L22" s="96">
        <f t="shared" si="4"/>
        <v>0.67556416882579851</v>
      </c>
      <c r="M22" s="96">
        <f t="shared" si="4"/>
        <v>0.6495809315632679</v>
      </c>
      <c r="N22" s="96">
        <f t="shared" si="4"/>
        <v>0.62459704958006512</v>
      </c>
      <c r="O22" s="96">
        <f t="shared" si="4"/>
        <v>0.600574086134678</v>
      </c>
      <c r="P22" s="96">
        <f t="shared" si="4"/>
        <v>0.57747508282180582</v>
      </c>
      <c r="Q22" s="96">
        <f t="shared" si="4"/>
        <v>0.55526450271327477</v>
      </c>
      <c r="R22" s="96">
        <f t="shared" si="4"/>
        <v>0.53390817568584104</v>
      </c>
      <c r="S22" s="96">
        <f t="shared" si="4"/>
        <v>0.51337324585177024</v>
      </c>
      <c r="T22" s="96">
        <f t="shared" si="4"/>
        <v>0.49362812101131748</v>
      </c>
      <c r="U22" s="96">
        <f t="shared" si="4"/>
        <v>0.47464242404934376</v>
      </c>
      <c r="V22" s="96">
        <f t="shared" si="4"/>
        <v>0.45638694620129205</v>
      </c>
      <c r="W22" s="96">
        <f t="shared" si="4"/>
        <v>0.43883360211662686</v>
      </c>
      <c r="X22" s="96">
        <f t="shared" si="4"/>
        <v>0.42195538665060278</v>
      </c>
      <c r="Y22" s="96">
        <f t="shared" si="4"/>
        <v>0.40572633331788732</v>
      </c>
      <c r="Z22" s="101">
        <f t="shared" si="4"/>
        <v>0.39012147434412242</v>
      </c>
    </row>
    <row r="23" spans="1:30" s="8" customFormat="1" ht="14.25" customHeight="1" thickBot="1">
      <c r="A23" s="21" t="s">
        <v>4</v>
      </c>
      <c r="B23" s="22">
        <f t="shared" ref="B23:V23" si="5">+B21*B22</f>
        <v>0</v>
      </c>
      <c r="C23" s="22">
        <f t="shared" si="5"/>
        <v>0</v>
      </c>
      <c r="D23" s="22">
        <f t="shared" si="5"/>
        <v>0</v>
      </c>
      <c r="E23" s="22">
        <f t="shared" si="5"/>
        <v>0</v>
      </c>
      <c r="F23" s="22">
        <f t="shared" si="5"/>
        <v>0</v>
      </c>
      <c r="G23" s="22">
        <f t="shared" si="5"/>
        <v>0</v>
      </c>
      <c r="H23" s="22">
        <f t="shared" si="5"/>
        <v>0</v>
      </c>
      <c r="I23" s="22">
        <f t="shared" si="5"/>
        <v>0</v>
      </c>
      <c r="J23" s="22">
        <f t="shared" si="5"/>
        <v>0</v>
      </c>
      <c r="K23" s="22">
        <f t="shared" si="5"/>
        <v>0</v>
      </c>
      <c r="L23" s="22">
        <f t="shared" si="5"/>
        <v>0</v>
      </c>
      <c r="M23" s="22">
        <f t="shared" si="5"/>
        <v>0</v>
      </c>
      <c r="N23" s="22">
        <f t="shared" si="5"/>
        <v>0</v>
      </c>
      <c r="O23" s="22">
        <f t="shared" si="5"/>
        <v>0</v>
      </c>
      <c r="P23" s="22">
        <f t="shared" si="5"/>
        <v>0</v>
      </c>
      <c r="Q23" s="22">
        <f t="shared" si="5"/>
        <v>0</v>
      </c>
      <c r="R23" s="22">
        <f t="shared" si="5"/>
        <v>0</v>
      </c>
      <c r="S23" s="22">
        <f t="shared" si="5"/>
        <v>0</v>
      </c>
      <c r="T23" s="22">
        <f t="shared" si="5"/>
        <v>0</v>
      </c>
      <c r="U23" s="22">
        <f t="shared" si="5"/>
        <v>0</v>
      </c>
      <c r="V23" s="22">
        <f t="shared" si="5"/>
        <v>0</v>
      </c>
      <c r="W23" s="22">
        <f>IF(B13&lt;13,0,+W21*W22)</f>
        <v>0</v>
      </c>
      <c r="X23" s="22">
        <f>IF(B13&lt;25,0,+X21*X22)</f>
        <v>0</v>
      </c>
      <c r="Y23" s="22">
        <f>IF(B13&lt;37,0,+Y21*Y22)</f>
        <v>0</v>
      </c>
      <c r="Z23" s="22">
        <f>IF(B13&lt;49,0,+Z21*Z22)</f>
        <v>0</v>
      </c>
    </row>
    <row r="24" spans="1:30" s="56" customFormat="1" ht="14.25" customHeight="1" thickTop="1">
      <c r="A24" s="7"/>
      <c r="B24" s="7"/>
      <c r="C24" s="7"/>
      <c r="D24" s="7"/>
      <c r="E24" s="7"/>
      <c r="F24" s="7"/>
      <c r="G24" s="7"/>
      <c r="H24" s="7"/>
      <c r="I24" s="7"/>
      <c r="J24" s="7"/>
      <c r="K24" s="7"/>
      <c r="L24" s="7"/>
      <c r="M24" s="7"/>
      <c r="N24" s="7"/>
      <c r="O24" s="7"/>
      <c r="P24" s="7"/>
      <c r="Q24" s="7"/>
      <c r="R24" s="7"/>
      <c r="S24" s="7"/>
      <c r="T24" s="7"/>
      <c r="U24" s="7"/>
      <c r="V24" s="7"/>
      <c r="W24" s="7"/>
      <c r="X24" s="7"/>
      <c r="Y24" s="7"/>
      <c r="Z24" s="7"/>
    </row>
    <row r="25" spans="1:30" s="56" customFormat="1" ht="14.25" customHeight="1">
      <c r="A25" s="163" t="s">
        <v>43</v>
      </c>
      <c r="B25" s="164"/>
      <c r="C25" s="164"/>
      <c r="D25" s="164"/>
      <c r="E25" s="7"/>
      <c r="F25" s="7"/>
      <c r="G25" s="7"/>
      <c r="H25" s="7"/>
      <c r="I25" s="7"/>
      <c r="J25" s="7"/>
      <c r="K25" s="7"/>
      <c r="L25" s="7"/>
      <c r="M25" s="7"/>
      <c r="N25" s="7"/>
      <c r="O25" s="7"/>
      <c r="P25" s="7"/>
      <c r="Q25" s="7"/>
      <c r="R25" s="7"/>
      <c r="S25" s="7"/>
      <c r="T25" s="7"/>
      <c r="U25" s="7"/>
      <c r="V25" s="7"/>
      <c r="W25" s="7"/>
      <c r="X25" s="7"/>
      <c r="Y25" s="7"/>
      <c r="Z25" s="7"/>
    </row>
    <row r="26" spans="1:30" s="8" customFormat="1" ht="16.899999999999999" customHeight="1">
      <c r="A26" s="165"/>
      <c r="B26" s="164"/>
      <c r="C26" s="164"/>
      <c r="D26" s="164"/>
    </row>
    <row r="27" spans="1:30">
      <c r="A27" s="165"/>
      <c r="B27" s="164"/>
      <c r="C27" s="164"/>
      <c r="D27" s="164"/>
      <c r="F27" s="58"/>
    </row>
    <row r="28" spans="1:30">
      <c r="A28" s="9"/>
      <c r="B28" s="10"/>
      <c r="C28" s="10"/>
      <c r="D28" s="10"/>
      <c r="F28" s="58"/>
    </row>
    <row r="29" spans="1:30" ht="15.75" thickBot="1">
      <c r="A29" s="9"/>
      <c r="B29" s="10"/>
      <c r="C29" s="10"/>
      <c r="D29" s="10"/>
      <c r="E29" s="74"/>
      <c r="F29" s="75"/>
      <c r="G29" s="74"/>
      <c r="H29" s="74"/>
      <c r="I29" s="74"/>
      <c r="J29" s="74"/>
      <c r="K29" s="74"/>
      <c r="L29" s="74"/>
      <c r="M29" s="74"/>
      <c r="N29" s="74"/>
      <c r="O29" s="74"/>
      <c r="P29" s="74"/>
      <c r="Q29" s="74"/>
      <c r="R29" s="74"/>
    </row>
    <row r="30" spans="1:30">
      <c r="A30" s="23" t="s">
        <v>7</v>
      </c>
      <c r="B30" s="24">
        <f>B18*B22+C18*C22+D18*D22+E18*E22+F18*F22</f>
        <v>0</v>
      </c>
      <c r="C30" s="25"/>
      <c r="D30" s="26"/>
      <c r="E30" s="74"/>
      <c r="F30" s="74"/>
      <c r="G30" s="74"/>
      <c r="H30" s="74"/>
      <c r="I30" s="74"/>
      <c r="J30" s="74"/>
      <c r="K30" s="74"/>
      <c r="L30" s="74"/>
      <c r="M30" s="74"/>
      <c r="N30" s="74"/>
      <c r="O30" s="74"/>
      <c r="P30" s="74"/>
      <c r="Q30" s="74"/>
      <c r="R30" s="74"/>
    </row>
    <row r="31" spans="1:30">
      <c r="A31" s="27" t="s">
        <v>3</v>
      </c>
      <c r="B31" s="28">
        <f>SUM(B23:Z23)</f>
        <v>0</v>
      </c>
      <c r="C31" s="29" t="s">
        <v>2</v>
      </c>
      <c r="D31" s="45">
        <v>0.04</v>
      </c>
      <c r="E31" s="74"/>
      <c r="F31" s="74"/>
      <c r="G31" s="74"/>
      <c r="H31" s="76"/>
      <c r="I31" s="74"/>
      <c r="J31" s="74"/>
      <c r="K31" s="74"/>
      <c r="L31" s="74"/>
      <c r="M31" s="74"/>
      <c r="N31" s="74"/>
      <c r="O31" s="74"/>
      <c r="P31" s="74"/>
      <c r="Q31" s="74"/>
      <c r="R31" s="74"/>
    </row>
    <row r="32" spans="1:30" s="48" customFormat="1" ht="15.75" thickBot="1">
      <c r="A32" s="30" t="s">
        <v>1</v>
      </c>
      <c r="B32" s="31">
        <f>+B30-B31</f>
        <v>0</v>
      </c>
      <c r="C32" s="32"/>
      <c r="D32" s="33"/>
      <c r="E32" s="77" t="s">
        <v>97</v>
      </c>
      <c r="F32" s="78"/>
      <c r="G32" s="78"/>
      <c r="H32" s="78"/>
      <c r="I32" s="78"/>
      <c r="J32" s="78"/>
      <c r="K32" s="78"/>
      <c r="L32" s="78"/>
      <c r="M32" s="78"/>
      <c r="N32" s="78"/>
      <c r="O32" s="78"/>
      <c r="P32" s="78"/>
      <c r="Q32" s="78"/>
      <c r="R32" s="78"/>
    </row>
    <row r="33" spans="1:21">
      <c r="B33" s="58"/>
      <c r="E33" s="74"/>
      <c r="F33" s="75"/>
      <c r="G33" s="74"/>
      <c r="H33" s="74"/>
      <c r="I33" s="74"/>
      <c r="J33" s="74"/>
      <c r="K33" s="74"/>
      <c r="L33" s="74"/>
      <c r="M33" s="74"/>
      <c r="N33" s="74"/>
      <c r="O33" s="74"/>
      <c r="P33" s="74"/>
      <c r="Q33" s="74"/>
      <c r="R33" s="74"/>
    </row>
    <row r="34" spans="1:21">
      <c r="A34" s="166" t="s">
        <v>28</v>
      </c>
      <c r="B34" s="167"/>
      <c r="C34" s="167"/>
      <c r="D34" s="168"/>
      <c r="E34" s="74"/>
      <c r="F34" s="75"/>
      <c r="G34" s="74"/>
      <c r="H34" s="74"/>
      <c r="I34" s="74"/>
      <c r="J34" s="74"/>
      <c r="K34" s="74"/>
      <c r="L34" s="74"/>
      <c r="M34" s="74"/>
      <c r="N34" s="74"/>
      <c r="O34" s="74"/>
      <c r="P34" s="74"/>
      <c r="Q34" s="74"/>
      <c r="R34" s="74"/>
    </row>
    <row r="35" spans="1:21" ht="15.75">
      <c r="A35" s="145" t="s">
        <v>29</v>
      </c>
      <c r="B35" s="146"/>
      <c r="C35" s="147"/>
      <c r="D35" s="82">
        <f>SUM(B46:F46)</f>
        <v>0</v>
      </c>
      <c r="E35" s="74"/>
      <c r="F35" s="75"/>
      <c r="G35" s="74"/>
      <c r="H35" s="74"/>
      <c r="I35" s="74"/>
      <c r="J35" s="74"/>
      <c r="K35" s="74"/>
      <c r="L35" s="74"/>
      <c r="M35" s="74"/>
      <c r="N35" s="74"/>
      <c r="O35" s="74"/>
      <c r="P35" s="74"/>
      <c r="Q35" s="74"/>
      <c r="R35" s="74"/>
    </row>
    <row r="36" spans="1:21" ht="15.75">
      <c r="A36" s="145" t="s">
        <v>31</v>
      </c>
      <c r="B36" s="146"/>
      <c r="C36" s="147"/>
      <c r="D36" s="97">
        <v>0</v>
      </c>
      <c r="E36" s="74"/>
      <c r="F36" s="74"/>
      <c r="G36" s="169" t="s">
        <v>95</v>
      </c>
      <c r="H36" s="170"/>
      <c r="I36" s="170"/>
      <c r="J36" s="170"/>
      <c r="K36" s="170"/>
      <c r="L36" s="170"/>
      <c r="M36" s="170"/>
      <c r="N36" s="170"/>
      <c r="O36" s="170"/>
      <c r="P36" s="170"/>
      <c r="Q36" s="170"/>
      <c r="R36" s="170"/>
    </row>
    <row r="37" spans="1:21" ht="15.75">
      <c r="A37" s="145" t="s">
        <v>32</v>
      </c>
      <c r="B37" s="146"/>
      <c r="C37" s="147"/>
      <c r="D37" s="82">
        <f>D35*D36</f>
        <v>0</v>
      </c>
      <c r="E37" s="79" t="str">
        <f>IF(B32&lt;D37,"ACHTUNG","OKAY")</f>
        <v>OKAY</v>
      </c>
      <c r="F37" s="75"/>
      <c r="G37" s="80"/>
      <c r="H37" s="80"/>
      <c r="I37" s="80"/>
      <c r="J37" s="80"/>
      <c r="K37" s="80"/>
      <c r="L37" s="80"/>
      <c r="M37" s="80"/>
      <c r="N37" s="80"/>
      <c r="O37" s="80"/>
      <c r="P37" s="80"/>
      <c r="Q37" s="80"/>
      <c r="R37" s="80"/>
    </row>
    <row r="38" spans="1:21" ht="15.75">
      <c r="A38" s="145" t="s">
        <v>30</v>
      </c>
      <c r="B38" s="146"/>
      <c r="C38" s="147"/>
      <c r="D38" s="84">
        <v>0</v>
      </c>
      <c r="E38" s="74"/>
      <c r="F38" s="74"/>
      <c r="G38" s="148" t="s">
        <v>33</v>
      </c>
      <c r="H38" s="149"/>
      <c r="I38" s="149"/>
      <c r="J38" s="149"/>
      <c r="K38" s="149"/>
      <c r="L38" s="149"/>
      <c r="M38" s="149"/>
      <c r="N38" s="149"/>
      <c r="O38" s="149"/>
      <c r="P38" s="149"/>
      <c r="Q38" s="149"/>
      <c r="R38" s="149"/>
    </row>
    <row r="39" spans="1:21" ht="15.75">
      <c r="A39" s="145" t="s">
        <v>34</v>
      </c>
      <c r="B39" s="146"/>
      <c r="C39" s="147"/>
      <c r="D39" s="82">
        <f>D35-D37-D38</f>
        <v>0</v>
      </c>
      <c r="E39" s="74"/>
      <c r="F39" s="74"/>
      <c r="G39" s="149"/>
      <c r="H39" s="149"/>
      <c r="I39" s="149"/>
      <c r="J39" s="149"/>
      <c r="K39" s="149"/>
      <c r="L39" s="149"/>
      <c r="M39" s="149"/>
      <c r="N39" s="149"/>
      <c r="O39" s="149"/>
      <c r="P39" s="149"/>
      <c r="Q39" s="149"/>
      <c r="R39" s="149"/>
    </row>
    <row r="40" spans="1:21" s="51" customFormat="1" ht="15.75">
      <c r="A40" s="145" t="s">
        <v>35</v>
      </c>
      <c r="B40" s="146"/>
      <c r="C40" s="147"/>
      <c r="D40" s="98" t="e">
        <f>D39/D35</f>
        <v>#DIV/0!</v>
      </c>
      <c r="E40" s="53"/>
      <c r="F40" s="53"/>
      <c r="G40" s="53"/>
      <c r="H40" s="53"/>
      <c r="I40" s="53"/>
      <c r="J40" s="53"/>
      <c r="K40" s="53"/>
      <c r="L40" s="53"/>
      <c r="M40" s="53"/>
      <c r="N40" s="53"/>
      <c r="O40" s="53"/>
      <c r="P40" s="53"/>
      <c r="Q40" s="53"/>
      <c r="R40" s="53"/>
      <c r="S40" s="50"/>
      <c r="T40" s="50"/>
      <c r="U40" s="50"/>
    </row>
    <row r="41" spans="1:21" s="51" customFormat="1">
      <c r="A41" s="50"/>
      <c r="B41" s="50"/>
      <c r="C41" s="50"/>
      <c r="D41" s="50"/>
      <c r="E41" s="50"/>
      <c r="F41" s="50"/>
      <c r="S41" s="50"/>
      <c r="T41" s="50"/>
      <c r="U41" s="50"/>
    </row>
    <row r="42" spans="1:21" ht="15.75" thickBot="1">
      <c r="A42" s="11"/>
      <c r="B42" s="11"/>
      <c r="C42" s="11"/>
      <c r="D42" s="11"/>
      <c r="E42" s="11"/>
      <c r="F42" s="11"/>
    </row>
    <row r="43" spans="1:21" ht="16.149999999999999" customHeight="1" thickTop="1">
      <c r="A43" s="150" t="s">
        <v>10</v>
      </c>
      <c r="B43" s="151"/>
      <c r="C43" s="151"/>
      <c r="D43" s="151"/>
      <c r="E43" s="151"/>
      <c r="F43" s="152"/>
    </row>
    <row r="44" spans="1:21">
      <c r="A44" s="81" t="s">
        <v>52</v>
      </c>
      <c r="B44" s="81">
        <v>1</v>
      </c>
      <c r="C44" s="81">
        <v>2</v>
      </c>
      <c r="D44" s="81">
        <v>3</v>
      </c>
      <c r="E44" s="81">
        <v>4</v>
      </c>
      <c r="F44" s="81">
        <v>5</v>
      </c>
      <c r="S44" s="48"/>
    </row>
    <row r="45" spans="1:21" ht="16.899999999999999" customHeight="1">
      <c r="A45" s="81" t="s">
        <v>20</v>
      </c>
      <c r="B45" s="59">
        <f>B46+B47</f>
        <v>0</v>
      </c>
      <c r="C45" s="59">
        <f>IF(B13&lt;13,0,C46+C47)</f>
        <v>0</v>
      </c>
      <c r="D45" s="59">
        <f>IF(B13&lt;25,0,D46+D47)</f>
        <v>0</v>
      </c>
      <c r="E45" s="59">
        <f>IF(B13&lt;37,0,E46+E47)</f>
        <v>0</v>
      </c>
      <c r="F45" s="59">
        <f>IF(B13&lt;49,0,F46+F47)</f>
        <v>0</v>
      </c>
    </row>
    <row r="46" spans="1:21">
      <c r="A46" s="83" t="s">
        <v>8</v>
      </c>
      <c r="B46" s="91">
        <v>0</v>
      </c>
      <c r="C46" s="91"/>
      <c r="D46" s="91"/>
      <c r="E46" s="91"/>
      <c r="F46" s="91"/>
      <c r="G46" s="92" t="s">
        <v>96</v>
      </c>
      <c r="H46" s="92"/>
      <c r="I46" s="92"/>
      <c r="J46" s="92"/>
      <c r="K46" s="92"/>
      <c r="L46" s="92"/>
      <c r="M46" s="92"/>
      <c r="N46" s="92"/>
      <c r="O46" s="92"/>
      <c r="P46" s="92"/>
      <c r="Q46" s="92"/>
      <c r="R46" s="92"/>
    </row>
    <row r="47" spans="1:21" ht="15" customHeight="1">
      <c r="A47" s="83" t="s">
        <v>0</v>
      </c>
      <c r="B47" s="59">
        <f>SUM(B48:B52)</f>
        <v>0</v>
      </c>
      <c r="C47" s="59">
        <f>IF(B13&lt;13,0,SUM(C48:C52))</f>
        <v>0</v>
      </c>
      <c r="D47" s="59">
        <f>IF(B13&lt;25,0,SUM(D48:D52))</f>
        <v>0</v>
      </c>
      <c r="E47" s="59">
        <f>IF(B13&lt;37,0,SUM(E48:E52))</f>
        <v>0</v>
      </c>
      <c r="F47" s="59">
        <f>IF(B13&lt;49,0,SUM(F48:F52))</f>
        <v>0</v>
      </c>
      <c r="G47" s="93"/>
      <c r="H47" s="93"/>
      <c r="I47" s="93"/>
      <c r="J47" s="93"/>
      <c r="K47" s="93"/>
      <c r="L47" s="93"/>
      <c r="M47" s="93"/>
      <c r="N47" s="93"/>
      <c r="O47" s="93"/>
      <c r="P47" s="93"/>
      <c r="Q47" s="93"/>
      <c r="R47" s="93"/>
    </row>
    <row r="48" spans="1:21" ht="15.75" customHeight="1">
      <c r="A48" s="85" t="s">
        <v>19</v>
      </c>
      <c r="B48" s="63"/>
      <c r="C48" s="63"/>
      <c r="D48" s="63"/>
      <c r="E48" s="63"/>
      <c r="F48" s="63"/>
      <c r="G48" s="153" t="s">
        <v>69</v>
      </c>
      <c r="H48" s="154"/>
      <c r="I48" s="154"/>
      <c r="J48" s="154"/>
      <c r="K48" s="144"/>
      <c r="L48" s="144"/>
      <c r="M48" s="144"/>
      <c r="N48" s="144"/>
      <c r="O48" s="144"/>
      <c r="P48" s="144"/>
      <c r="Q48" s="144"/>
      <c r="R48" s="144"/>
    </row>
    <row r="49" spans="1:30">
      <c r="A49" s="85" t="s">
        <v>99</v>
      </c>
      <c r="B49" s="63"/>
      <c r="C49" s="63"/>
      <c r="D49" s="63"/>
      <c r="E49" s="63"/>
      <c r="F49" s="63"/>
      <c r="G49" s="154"/>
      <c r="H49" s="154"/>
      <c r="I49" s="154"/>
      <c r="J49" s="154"/>
      <c r="K49" s="144"/>
      <c r="L49" s="144"/>
      <c r="M49" s="144"/>
      <c r="N49" s="144"/>
      <c r="O49" s="144"/>
      <c r="P49" s="144"/>
      <c r="Q49" s="144"/>
      <c r="R49" s="144"/>
    </row>
    <row r="50" spans="1:30">
      <c r="A50" s="44" t="s">
        <v>11</v>
      </c>
      <c r="B50" s="65"/>
      <c r="C50" s="65"/>
      <c r="D50" s="65"/>
      <c r="E50" s="65"/>
      <c r="F50" s="65"/>
      <c r="G50" s="154"/>
      <c r="H50" s="154"/>
      <c r="I50" s="154"/>
      <c r="J50" s="154"/>
      <c r="K50" s="144"/>
      <c r="L50" s="144"/>
      <c r="M50" s="144"/>
      <c r="N50" s="144"/>
      <c r="O50" s="144"/>
      <c r="P50" s="144"/>
      <c r="Q50" s="144"/>
      <c r="R50" s="144"/>
    </row>
    <row r="51" spans="1:30">
      <c r="A51" s="44"/>
      <c r="B51" s="65"/>
      <c r="C51" s="65"/>
      <c r="D51" s="65"/>
      <c r="E51" s="65"/>
      <c r="F51" s="65"/>
      <c r="G51" s="154"/>
      <c r="H51" s="154"/>
      <c r="I51" s="154"/>
      <c r="J51" s="154"/>
      <c r="K51" s="144"/>
      <c r="L51" s="144"/>
      <c r="M51" s="144"/>
      <c r="N51" s="144"/>
      <c r="O51" s="144"/>
      <c r="P51" s="144"/>
      <c r="Q51" s="144"/>
      <c r="R51" s="144"/>
    </row>
    <row r="52" spans="1:30" ht="15.75" thickBot="1">
      <c r="A52" s="88"/>
      <c r="B52" s="60"/>
      <c r="C52" s="60"/>
      <c r="D52" s="60"/>
      <c r="E52" s="60"/>
      <c r="F52" s="60"/>
      <c r="G52" s="154"/>
      <c r="H52" s="154"/>
      <c r="I52" s="154"/>
      <c r="J52" s="154"/>
      <c r="K52" s="144"/>
      <c r="L52" s="144"/>
      <c r="M52" s="144"/>
      <c r="N52" s="144"/>
      <c r="O52" s="144"/>
      <c r="P52" s="144"/>
      <c r="Q52" s="144"/>
      <c r="R52" s="144"/>
    </row>
    <row r="53" spans="1:30" ht="15.75" thickTop="1">
      <c r="A53" s="50"/>
      <c r="B53" s="50"/>
      <c r="C53" s="50"/>
      <c r="D53" s="50"/>
      <c r="E53" s="50"/>
      <c r="F53" s="50"/>
      <c r="G53" s="61"/>
      <c r="H53" s="61"/>
      <c r="I53" s="61"/>
      <c r="J53" s="61"/>
      <c r="K53" s="46"/>
      <c r="L53" s="46"/>
      <c r="M53" s="46"/>
      <c r="N53" s="46"/>
      <c r="O53" s="46"/>
      <c r="P53" s="46"/>
      <c r="Q53" s="46"/>
      <c r="R53" s="46"/>
      <c r="S53" s="51"/>
    </row>
    <row r="54" spans="1:30">
      <c r="K54" s="50"/>
      <c r="L54" s="50"/>
      <c r="M54" s="50"/>
      <c r="N54" s="46"/>
      <c r="O54" s="46"/>
      <c r="P54" s="46"/>
      <c r="Q54" s="46"/>
      <c r="R54" s="46"/>
      <c r="S54" s="51"/>
    </row>
    <row r="55" spans="1:30" ht="15.6" customHeight="1">
      <c r="A55" s="89" t="s">
        <v>92</v>
      </c>
      <c r="B55" s="90"/>
      <c r="C55" s="90"/>
      <c r="D55" s="90"/>
      <c r="E55" s="90"/>
      <c r="F55" s="90"/>
      <c r="G55" s="90"/>
      <c r="H55" s="90"/>
      <c r="I55" s="90"/>
      <c r="J55" s="90"/>
      <c r="K55" s="118"/>
      <c r="L55" s="118"/>
      <c r="M55" s="50"/>
      <c r="N55" s="46"/>
      <c r="O55" s="46"/>
      <c r="P55" s="46"/>
      <c r="Q55" s="46"/>
      <c r="R55" s="46"/>
      <c r="S55" s="51"/>
    </row>
    <row r="56" spans="1:30">
      <c r="A56" s="139" t="s">
        <v>24</v>
      </c>
      <c r="B56" s="140"/>
      <c r="C56" s="140"/>
      <c r="D56" s="140"/>
      <c r="E56" s="140"/>
      <c r="F56" s="140"/>
      <c r="G56" s="140"/>
      <c r="H56" s="140"/>
      <c r="I56" s="140"/>
      <c r="J56" s="140"/>
      <c r="K56" s="140"/>
      <c r="L56" s="140"/>
      <c r="M56" s="140"/>
      <c r="N56" s="140"/>
      <c r="O56" s="140"/>
      <c r="P56" s="140"/>
      <c r="Q56" s="140"/>
      <c r="R56" s="140"/>
      <c r="S56" s="140"/>
      <c r="T56" s="140"/>
      <c r="U56" s="140"/>
      <c r="V56" s="140"/>
      <c r="W56" s="140"/>
      <c r="X56" s="140"/>
      <c r="Y56" s="140"/>
      <c r="Z56" s="141"/>
    </row>
    <row r="57" spans="1:30" ht="17.25">
      <c r="A57" s="37" t="s">
        <v>42</v>
      </c>
      <c r="B57" s="54">
        <v>1</v>
      </c>
      <c r="C57" s="54">
        <v>2</v>
      </c>
      <c r="D57" s="54">
        <v>3</v>
      </c>
      <c r="E57" s="54">
        <v>4</v>
      </c>
      <c r="F57" s="54">
        <v>5</v>
      </c>
      <c r="G57" s="62">
        <v>6</v>
      </c>
      <c r="H57" s="54">
        <v>7</v>
      </c>
      <c r="I57" s="54">
        <v>8</v>
      </c>
      <c r="J57" s="54">
        <v>9</v>
      </c>
      <c r="K57" s="54">
        <v>10</v>
      </c>
      <c r="L57" s="54">
        <v>11</v>
      </c>
      <c r="M57" s="54">
        <v>12</v>
      </c>
      <c r="N57" s="54">
        <v>13</v>
      </c>
      <c r="O57" s="54">
        <v>14</v>
      </c>
      <c r="P57" s="54">
        <v>15</v>
      </c>
      <c r="Q57" s="54">
        <v>16</v>
      </c>
      <c r="R57" s="54">
        <v>17</v>
      </c>
      <c r="S57" s="54">
        <v>18</v>
      </c>
      <c r="T57" s="54">
        <v>19</v>
      </c>
      <c r="U57" s="54">
        <v>20</v>
      </c>
      <c r="V57" s="54">
        <v>21</v>
      </c>
      <c r="W57" s="54">
        <v>22</v>
      </c>
      <c r="X57" s="54">
        <v>23</v>
      </c>
      <c r="Y57" s="54">
        <v>24</v>
      </c>
      <c r="Z57" s="55">
        <v>25</v>
      </c>
    </row>
    <row r="58" spans="1:30" ht="15.75" customHeight="1">
      <c r="A58" s="85" t="s">
        <v>13</v>
      </c>
      <c r="B58" s="86"/>
      <c r="C58" s="86"/>
      <c r="D58" s="86"/>
      <c r="E58" s="86"/>
      <c r="F58" s="86"/>
      <c r="G58" s="86"/>
      <c r="H58" s="86"/>
      <c r="I58" s="86"/>
      <c r="J58" s="86"/>
      <c r="K58" s="86"/>
      <c r="L58" s="86"/>
      <c r="M58" s="86"/>
      <c r="N58" s="86"/>
      <c r="O58" s="86"/>
      <c r="P58" s="86"/>
      <c r="Q58" s="86"/>
      <c r="R58" s="86"/>
      <c r="S58" s="86"/>
      <c r="T58" s="86"/>
      <c r="U58" s="86"/>
      <c r="V58" s="86"/>
      <c r="W58" s="86"/>
      <c r="X58" s="86"/>
      <c r="Y58" s="86"/>
      <c r="Z58" s="86"/>
      <c r="AA58" s="142" t="s">
        <v>70</v>
      </c>
      <c r="AB58" s="143"/>
      <c r="AC58" s="143"/>
      <c r="AD58" s="143"/>
    </row>
    <row r="59" spans="1:30" ht="15.75">
      <c r="A59" s="85" t="s">
        <v>15</v>
      </c>
      <c r="B59" s="86"/>
      <c r="C59" s="86"/>
      <c r="D59" s="86"/>
      <c r="E59" s="86"/>
      <c r="F59" s="86"/>
      <c r="G59" s="86"/>
      <c r="H59" s="86"/>
      <c r="I59" s="86"/>
      <c r="J59" s="86"/>
      <c r="K59" s="86"/>
      <c r="L59" s="86"/>
      <c r="M59" s="86"/>
      <c r="N59" s="86"/>
      <c r="O59" s="86"/>
      <c r="P59" s="86"/>
      <c r="Q59" s="86"/>
      <c r="R59" s="86"/>
      <c r="S59" s="86"/>
      <c r="T59" s="86"/>
      <c r="U59" s="86"/>
      <c r="V59" s="86"/>
      <c r="W59" s="86"/>
      <c r="X59" s="86"/>
      <c r="Y59" s="86"/>
      <c r="Z59" s="86"/>
      <c r="AA59" s="144"/>
      <c r="AB59" s="143"/>
      <c r="AC59" s="143"/>
      <c r="AD59" s="143"/>
    </row>
    <row r="60" spans="1:30" ht="15.75">
      <c r="A60" s="44" t="s">
        <v>16</v>
      </c>
      <c r="B60" s="87"/>
      <c r="C60" s="87"/>
      <c r="D60" s="87"/>
      <c r="E60" s="87"/>
      <c r="F60" s="87"/>
      <c r="G60" s="87"/>
      <c r="H60" s="87"/>
      <c r="I60" s="87"/>
      <c r="J60" s="87"/>
      <c r="K60" s="87"/>
      <c r="L60" s="87"/>
      <c r="M60" s="87"/>
      <c r="N60" s="87"/>
      <c r="O60" s="87"/>
      <c r="P60" s="87"/>
      <c r="Q60" s="87"/>
      <c r="R60" s="87"/>
      <c r="S60" s="87"/>
      <c r="T60" s="87"/>
      <c r="U60" s="87"/>
      <c r="V60" s="87"/>
      <c r="W60" s="87"/>
      <c r="X60" s="87"/>
      <c r="Y60" s="87"/>
      <c r="Z60" s="87"/>
      <c r="AA60" s="144"/>
      <c r="AB60" s="143"/>
      <c r="AC60" s="143"/>
      <c r="AD60" s="143"/>
    </row>
    <row r="61" spans="1:30" ht="15.75">
      <c r="A61" s="44" t="s">
        <v>14</v>
      </c>
      <c r="B61" s="87"/>
      <c r="C61" s="87"/>
      <c r="D61" s="87"/>
      <c r="E61" s="87"/>
      <c r="F61" s="87"/>
      <c r="G61" s="87"/>
      <c r="H61" s="87"/>
      <c r="I61" s="87"/>
      <c r="J61" s="87"/>
      <c r="K61" s="87"/>
      <c r="L61" s="87"/>
      <c r="M61" s="87"/>
      <c r="N61" s="87"/>
      <c r="O61" s="87"/>
      <c r="P61" s="87"/>
      <c r="Q61" s="87"/>
      <c r="R61" s="87"/>
      <c r="S61" s="87"/>
      <c r="T61" s="87"/>
      <c r="U61" s="87"/>
      <c r="V61" s="87"/>
      <c r="W61" s="87"/>
      <c r="X61" s="87"/>
      <c r="Y61" s="87"/>
      <c r="Z61" s="87"/>
      <c r="AA61" s="144"/>
      <c r="AB61" s="143"/>
      <c r="AC61" s="143"/>
      <c r="AD61" s="143"/>
    </row>
    <row r="62" spans="1:30" ht="15.75">
      <c r="A62" s="44" t="s">
        <v>39</v>
      </c>
      <c r="B62" s="87"/>
      <c r="C62" s="87"/>
      <c r="D62" s="87"/>
      <c r="E62" s="87"/>
      <c r="F62" s="87"/>
      <c r="G62" s="87"/>
      <c r="H62" s="87"/>
      <c r="I62" s="87"/>
      <c r="J62" s="87"/>
      <c r="K62" s="87"/>
      <c r="L62" s="87"/>
      <c r="M62" s="87"/>
      <c r="N62" s="87"/>
      <c r="O62" s="87"/>
      <c r="P62" s="87"/>
      <c r="Q62" s="87"/>
      <c r="R62" s="87"/>
      <c r="S62" s="87"/>
      <c r="T62" s="87"/>
      <c r="U62" s="87"/>
      <c r="V62" s="87"/>
      <c r="W62" s="87"/>
      <c r="X62" s="87"/>
      <c r="Y62" s="87"/>
      <c r="Z62" s="87"/>
      <c r="AA62" s="144"/>
      <c r="AB62" s="143"/>
      <c r="AC62" s="143"/>
      <c r="AD62" s="143"/>
    </row>
    <row r="63" spans="1:30">
      <c r="A63" s="12"/>
      <c r="B63" s="65"/>
      <c r="C63" s="65"/>
      <c r="D63" s="65"/>
      <c r="E63" s="65"/>
      <c r="F63" s="65"/>
      <c r="G63" s="64"/>
      <c r="H63" s="65"/>
      <c r="I63" s="65"/>
      <c r="J63" s="65"/>
      <c r="K63" s="65"/>
      <c r="L63" s="65"/>
      <c r="M63" s="65"/>
      <c r="N63" s="65"/>
      <c r="O63" s="65"/>
      <c r="P63" s="65"/>
      <c r="Q63" s="65"/>
      <c r="R63" s="65"/>
      <c r="S63" s="65"/>
      <c r="T63" s="65"/>
      <c r="U63" s="65"/>
      <c r="V63" s="65"/>
      <c r="W63" s="65"/>
      <c r="X63" s="65"/>
      <c r="Y63" s="65"/>
      <c r="Z63" s="66"/>
      <c r="AA63" s="144"/>
      <c r="AB63" s="143"/>
      <c r="AC63" s="143"/>
      <c r="AD63" s="143"/>
    </row>
    <row r="64" spans="1:30">
      <c r="A64" s="12"/>
      <c r="B64" s="65"/>
      <c r="C64" s="65"/>
      <c r="D64" s="65"/>
      <c r="E64" s="65"/>
      <c r="F64" s="65"/>
      <c r="G64" s="64"/>
      <c r="H64" s="65"/>
      <c r="I64" s="65"/>
      <c r="J64" s="65"/>
      <c r="K64" s="65"/>
      <c r="L64" s="65"/>
      <c r="M64" s="65"/>
      <c r="N64" s="65"/>
      <c r="O64" s="65"/>
      <c r="P64" s="65"/>
      <c r="Q64" s="65"/>
      <c r="R64" s="65"/>
      <c r="S64" s="65"/>
      <c r="T64" s="65"/>
      <c r="U64" s="65"/>
      <c r="V64" s="65"/>
      <c r="W64" s="65"/>
      <c r="X64" s="65"/>
      <c r="Y64" s="65"/>
      <c r="Z64" s="66"/>
      <c r="AA64" s="144"/>
      <c r="AB64" s="143"/>
      <c r="AC64" s="143"/>
      <c r="AD64" s="143"/>
    </row>
    <row r="65" spans="1:30">
      <c r="A65" s="12"/>
      <c r="B65" s="65"/>
      <c r="C65" s="65"/>
      <c r="D65" s="65"/>
      <c r="E65" s="65"/>
      <c r="F65" s="65"/>
      <c r="G65" s="64"/>
      <c r="H65" s="65"/>
      <c r="I65" s="65"/>
      <c r="J65" s="65"/>
      <c r="K65" s="65"/>
      <c r="L65" s="65"/>
      <c r="M65" s="65"/>
      <c r="N65" s="65"/>
      <c r="O65" s="65"/>
      <c r="P65" s="65"/>
      <c r="Q65" s="65"/>
      <c r="R65" s="65"/>
      <c r="S65" s="65"/>
      <c r="T65" s="65"/>
      <c r="U65" s="65"/>
      <c r="V65" s="65"/>
      <c r="W65" s="65"/>
      <c r="X65" s="65"/>
      <c r="Y65" s="65"/>
      <c r="Z65" s="66"/>
      <c r="AA65" s="144"/>
      <c r="AB65" s="143"/>
      <c r="AC65" s="143"/>
      <c r="AD65" s="143"/>
    </row>
    <row r="66" spans="1:30">
      <c r="A66" s="12"/>
      <c r="B66" s="65"/>
      <c r="C66" s="65"/>
      <c r="D66" s="65"/>
      <c r="E66" s="65"/>
      <c r="F66" s="65"/>
      <c r="G66" s="64"/>
      <c r="H66" s="65"/>
      <c r="I66" s="65"/>
      <c r="J66" s="65"/>
      <c r="K66" s="65"/>
      <c r="L66" s="65"/>
      <c r="M66" s="65"/>
      <c r="N66" s="65"/>
      <c r="O66" s="65"/>
      <c r="P66" s="65"/>
      <c r="Q66" s="65"/>
      <c r="R66" s="65"/>
      <c r="S66" s="65"/>
      <c r="T66" s="65"/>
      <c r="U66" s="65"/>
      <c r="V66" s="65"/>
      <c r="W66" s="65"/>
      <c r="X66" s="65"/>
      <c r="Y66" s="65"/>
      <c r="Z66" s="66"/>
      <c r="AA66" s="144"/>
      <c r="AB66" s="143"/>
      <c r="AC66" s="143"/>
      <c r="AD66" s="143"/>
    </row>
    <row r="67" spans="1:30">
      <c r="A67" s="12"/>
      <c r="B67" s="65"/>
      <c r="C67" s="65"/>
      <c r="D67" s="65"/>
      <c r="E67" s="65"/>
      <c r="F67" s="65"/>
      <c r="G67" s="64"/>
      <c r="H67" s="65"/>
      <c r="I67" s="65"/>
      <c r="J67" s="65"/>
      <c r="K67" s="65"/>
      <c r="L67" s="65"/>
      <c r="M67" s="65"/>
      <c r="N67" s="65"/>
      <c r="O67" s="65"/>
      <c r="P67" s="65"/>
      <c r="Q67" s="65"/>
      <c r="R67" s="65"/>
      <c r="S67" s="65"/>
      <c r="T67" s="65"/>
      <c r="U67" s="65"/>
      <c r="V67" s="65"/>
      <c r="W67" s="65"/>
      <c r="X67" s="65"/>
      <c r="Y67" s="65"/>
      <c r="Z67" s="66"/>
      <c r="AA67" s="144"/>
      <c r="AB67" s="143"/>
      <c r="AC67" s="143"/>
      <c r="AD67" s="143"/>
    </row>
    <row r="68" spans="1:30">
      <c r="A68" s="12"/>
      <c r="B68" s="65"/>
      <c r="C68" s="65"/>
      <c r="D68" s="65"/>
      <c r="E68" s="65"/>
      <c r="F68" s="65"/>
      <c r="G68" s="64"/>
      <c r="H68" s="65"/>
      <c r="I68" s="65"/>
      <c r="J68" s="65"/>
      <c r="K68" s="65"/>
      <c r="L68" s="65"/>
      <c r="M68" s="65"/>
      <c r="N68" s="65"/>
      <c r="O68" s="65"/>
      <c r="P68" s="65"/>
      <c r="Q68" s="65"/>
      <c r="R68" s="65"/>
      <c r="S68" s="65"/>
      <c r="T68" s="65"/>
      <c r="U68" s="65"/>
      <c r="V68" s="65"/>
      <c r="W68" s="65"/>
      <c r="X68" s="65"/>
      <c r="Y68" s="65"/>
      <c r="Z68" s="66"/>
      <c r="AA68" s="144"/>
      <c r="AB68" s="143"/>
      <c r="AC68" s="143"/>
      <c r="AD68" s="143"/>
    </row>
    <row r="69" spans="1:30">
      <c r="A69" s="12"/>
      <c r="B69" s="65"/>
      <c r="C69" s="65"/>
      <c r="D69" s="65"/>
      <c r="E69" s="65"/>
      <c r="F69" s="65"/>
      <c r="G69" s="64"/>
      <c r="H69" s="65"/>
      <c r="I69" s="65"/>
      <c r="J69" s="65"/>
      <c r="K69" s="65"/>
      <c r="L69" s="65"/>
      <c r="M69" s="65"/>
      <c r="N69" s="65"/>
      <c r="O69" s="65"/>
      <c r="P69" s="65"/>
      <c r="Q69" s="65"/>
      <c r="R69" s="65"/>
      <c r="S69" s="65"/>
      <c r="T69" s="65"/>
      <c r="U69" s="65"/>
      <c r="V69" s="65"/>
      <c r="W69" s="65"/>
      <c r="X69" s="65"/>
      <c r="Y69" s="65"/>
      <c r="Z69" s="66"/>
      <c r="AA69" s="144"/>
      <c r="AB69" s="143"/>
      <c r="AC69" s="143"/>
      <c r="AD69" s="143"/>
    </row>
    <row r="70" spans="1:30">
      <c r="A70" s="12"/>
      <c r="B70" s="65"/>
      <c r="C70" s="65"/>
      <c r="D70" s="65"/>
      <c r="E70" s="65"/>
      <c r="F70" s="65"/>
      <c r="G70" s="64"/>
      <c r="H70" s="65"/>
      <c r="I70" s="65"/>
      <c r="J70" s="65"/>
      <c r="K70" s="65"/>
      <c r="L70" s="65"/>
      <c r="M70" s="65"/>
      <c r="N70" s="65"/>
      <c r="O70" s="65"/>
      <c r="P70" s="65"/>
      <c r="Q70" s="65"/>
      <c r="R70" s="65"/>
      <c r="S70" s="65"/>
      <c r="T70" s="65"/>
      <c r="U70" s="65"/>
      <c r="V70" s="65"/>
      <c r="W70" s="65"/>
      <c r="X70" s="65"/>
      <c r="Y70" s="65"/>
      <c r="Z70" s="66"/>
      <c r="AA70" s="144"/>
      <c r="AB70" s="143"/>
      <c r="AC70" s="143"/>
      <c r="AD70" s="143"/>
    </row>
    <row r="71" spans="1:30" ht="16.5" customHeight="1">
      <c r="A71" s="12"/>
      <c r="B71" s="65"/>
      <c r="C71" s="65"/>
      <c r="D71" s="65"/>
      <c r="E71" s="65"/>
      <c r="F71" s="65"/>
      <c r="G71" s="64"/>
      <c r="H71" s="65"/>
      <c r="I71" s="65"/>
      <c r="J71" s="65"/>
      <c r="K71" s="65"/>
      <c r="L71" s="65"/>
      <c r="M71" s="65"/>
      <c r="N71" s="65"/>
      <c r="O71" s="65"/>
      <c r="P71" s="65"/>
      <c r="Q71" s="65"/>
      <c r="R71" s="65"/>
      <c r="S71" s="65"/>
      <c r="T71" s="65"/>
      <c r="U71" s="65"/>
      <c r="V71" s="65"/>
      <c r="W71" s="65"/>
      <c r="X71" s="65"/>
      <c r="Y71" s="65"/>
      <c r="Z71" s="66"/>
      <c r="AA71" s="144"/>
      <c r="AB71" s="143"/>
      <c r="AC71" s="143"/>
      <c r="AD71" s="143"/>
    </row>
    <row r="72" spans="1:30" ht="16.5" customHeight="1">
      <c r="A72" s="12"/>
      <c r="B72" s="65"/>
      <c r="C72" s="65"/>
      <c r="D72" s="65"/>
      <c r="E72" s="65"/>
      <c r="F72" s="65"/>
      <c r="G72" s="64"/>
      <c r="H72" s="65"/>
      <c r="I72" s="65"/>
      <c r="J72" s="65"/>
      <c r="K72" s="65"/>
      <c r="L72" s="65"/>
      <c r="M72" s="65"/>
      <c r="N72" s="65"/>
      <c r="O72" s="65"/>
      <c r="P72" s="65"/>
      <c r="Q72" s="65"/>
      <c r="R72" s="65"/>
      <c r="S72" s="65"/>
      <c r="T72" s="65"/>
      <c r="U72" s="65"/>
      <c r="V72" s="65"/>
      <c r="W72" s="65"/>
      <c r="X72" s="65"/>
      <c r="Y72" s="65"/>
      <c r="Z72" s="66"/>
      <c r="AA72" s="144"/>
      <c r="AB72" s="143"/>
      <c r="AC72" s="143"/>
      <c r="AD72" s="143"/>
    </row>
    <row r="73" spans="1:30" ht="16.5" customHeight="1">
      <c r="A73" s="12"/>
      <c r="B73" s="65"/>
      <c r="C73" s="65"/>
      <c r="D73" s="65"/>
      <c r="E73" s="65"/>
      <c r="F73" s="65"/>
      <c r="G73" s="64"/>
      <c r="H73" s="65"/>
      <c r="I73" s="65"/>
      <c r="J73" s="65"/>
      <c r="K73" s="65"/>
      <c r="L73" s="65"/>
      <c r="M73" s="65"/>
      <c r="N73" s="65"/>
      <c r="O73" s="65"/>
      <c r="P73" s="65"/>
      <c r="Q73" s="65"/>
      <c r="R73" s="65"/>
      <c r="S73" s="65"/>
      <c r="T73" s="65"/>
      <c r="U73" s="65"/>
      <c r="V73" s="65"/>
      <c r="W73" s="65"/>
      <c r="X73" s="65"/>
      <c r="Y73" s="65"/>
      <c r="Z73" s="66"/>
      <c r="AA73" s="144"/>
      <c r="AB73" s="143"/>
      <c r="AC73" s="143"/>
      <c r="AD73" s="143"/>
    </row>
    <row r="74" spans="1:30" ht="16.5" customHeight="1">
      <c r="A74" s="12"/>
      <c r="B74" s="65"/>
      <c r="C74" s="65"/>
      <c r="D74" s="65"/>
      <c r="E74" s="65"/>
      <c r="F74" s="65"/>
      <c r="G74" s="64"/>
      <c r="H74" s="65"/>
      <c r="I74" s="65"/>
      <c r="J74" s="65"/>
      <c r="K74" s="65"/>
      <c r="L74" s="65"/>
      <c r="M74" s="65"/>
      <c r="N74" s="65"/>
      <c r="O74" s="65"/>
      <c r="P74" s="65"/>
      <c r="Q74" s="65"/>
      <c r="R74" s="65"/>
      <c r="S74" s="65"/>
      <c r="T74" s="65"/>
      <c r="U74" s="65"/>
      <c r="V74" s="65"/>
      <c r="W74" s="65"/>
      <c r="X74" s="65"/>
      <c r="Y74" s="65"/>
      <c r="Z74" s="66"/>
      <c r="AA74" s="144"/>
      <c r="AB74" s="143"/>
      <c r="AC74" s="143"/>
      <c r="AD74" s="143"/>
    </row>
    <row r="75" spans="1:30" ht="16.5" customHeight="1">
      <c r="A75" s="12"/>
      <c r="B75" s="65"/>
      <c r="C75" s="65"/>
      <c r="D75" s="65"/>
      <c r="E75" s="65"/>
      <c r="F75" s="65"/>
      <c r="G75" s="64"/>
      <c r="H75" s="65"/>
      <c r="I75" s="65"/>
      <c r="J75" s="65"/>
      <c r="K75" s="65"/>
      <c r="L75" s="65"/>
      <c r="M75" s="65"/>
      <c r="N75" s="65"/>
      <c r="O75" s="65"/>
      <c r="P75" s="65"/>
      <c r="Q75" s="65"/>
      <c r="R75" s="65"/>
      <c r="S75" s="65"/>
      <c r="T75" s="65"/>
      <c r="U75" s="65"/>
      <c r="V75" s="65"/>
      <c r="W75" s="65"/>
      <c r="X75" s="65"/>
      <c r="Y75" s="65"/>
      <c r="Z75" s="66"/>
      <c r="AA75" s="144"/>
      <c r="AB75" s="143"/>
      <c r="AC75" s="143"/>
      <c r="AD75" s="143"/>
    </row>
    <row r="76" spans="1:30">
      <c r="A76" s="12"/>
      <c r="B76" s="65"/>
      <c r="C76" s="65"/>
      <c r="D76" s="65"/>
      <c r="E76" s="65"/>
      <c r="F76" s="65"/>
      <c r="G76" s="64"/>
      <c r="H76" s="65"/>
      <c r="I76" s="65"/>
      <c r="J76" s="65"/>
      <c r="K76" s="65"/>
      <c r="L76" s="65"/>
      <c r="M76" s="65"/>
      <c r="N76" s="65"/>
      <c r="O76" s="65"/>
      <c r="P76" s="65"/>
      <c r="Q76" s="65"/>
      <c r="R76" s="65"/>
      <c r="S76" s="65"/>
      <c r="T76" s="65"/>
      <c r="U76" s="65"/>
      <c r="V76" s="65"/>
      <c r="W76" s="65"/>
      <c r="X76" s="65"/>
      <c r="Y76" s="65"/>
      <c r="Z76" s="66"/>
      <c r="AA76" s="144"/>
      <c r="AB76" s="143"/>
      <c r="AC76" s="143"/>
      <c r="AD76" s="143"/>
    </row>
    <row r="77" spans="1:30" ht="15.75" thickBot="1">
      <c r="A77" s="38" t="s">
        <v>26</v>
      </c>
      <c r="B77" s="40">
        <f>SUM(B58:B76)</f>
        <v>0</v>
      </c>
      <c r="C77" s="40">
        <f t="shared" ref="C77:V77" si="6">SUM(C58:C76)</f>
        <v>0</v>
      </c>
      <c r="D77" s="40">
        <f t="shared" si="6"/>
        <v>0</v>
      </c>
      <c r="E77" s="40">
        <f t="shared" si="6"/>
        <v>0</v>
      </c>
      <c r="F77" s="40">
        <f t="shared" si="6"/>
        <v>0</v>
      </c>
      <c r="G77" s="41">
        <f t="shared" si="6"/>
        <v>0</v>
      </c>
      <c r="H77" s="40">
        <f t="shared" si="6"/>
        <v>0</v>
      </c>
      <c r="I77" s="40">
        <f t="shared" si="6"/>
        <v>0</v>
      </c>
      <c r="J77" s="40">
        <f t="shared" si="6"/>
        <v>0</v>
      </c>
      <c r="K77" s="40">
        <f t="shared" si="6"/>
        <v>0</v>
      </c>
      <c r="L77" s="40">
        <f t="shared" si="6"/>
        <v>0</v>
      </c>
      <c r="M77" s="40">
        <f t="shared" si="6"/>
        <v>0</v>
      </c>
      <c r="N77" s="40">
        <f t="shared" si="6"/>
        <v>0</v>
      </c>
      <c r="O77" s="40">
        <f t="shared" si="6"/>
        <v>0</v>
      </c>
      <c r="P77" s="40">
        <f t="shared" si="6"/>
        <v>0</v>
      </c>
      <c r="Q77" s="40">
        <f t="shared" si="6"/>
        <v>0</v>
      </c>
      <c r="R77" s="40">
        <f t="shared" si="6"/>
        <v>0</v>
      </c>
      <c r="S77" s="40">
        <f t="shared" si="6"/>
        <v>0</v>
      </c>
      <c r="T77" s="40">
        <f t="shared" si="6"/>
        <v>0</v>
      </c>
      <c r="U77" s="40">
        <f t="shared" si="6"/>
        <v>0</v>
      </c>
      <c r="V77" s="40">
        <f t="shared" si="6"/>
        <v>0</v>
      </c>
      <c r="W77" s="40">
        <f>IF(B13&lt;13,0,SUM(W58:W76))</f>
        <v>0</v>
      </c>
      <c r="X77" s="40">
        <f>IF(B13&lt;25,0,SUM(X58:X76))</f>
        <v>0</v>
      </c>
      <c r="Y77" s="40">
        <f>IF(B13&lt;37,0,SUM(Y58:Y76))</f>
        <v>0</v>
      </c>
      <c r="Z77" s="42">
        <f>IF(B13&lt;49,0,SUM(Z58:Z76))</f>
        <v>0</v>
      </c>
      <c r="AA77" s="144"/>
      <c r="AB77" s="143"/>
      <c r="AC77" s="143"/>
      <c r="AD77" s="143"/>
    </row>
    <row r="78" spans="1:30"/>
    <row r="79" spans="1:30">
      <c r="A79" s="139" t="s">
        <v>25</v>
      </c>
      <c r="B79" s="140"/>
      <c r="C79" s="140"/>
      <c r="D79" s="140"/>
      <c r="E79" s="140"/>
      <c r="F79" s="140"/>
      <c r="G79" s="140"/>
      <c r="H79" s="140"/>
      <c r="I79" s="140"/>
      <c r="J79" s="140"/>
      <c r="K79" s="140"/>
      <c r="L79" s="140"/>
      <c r="M79" s="140"/>
      <c r="N79" s="140"/>
      <c r="O79" s="140"/>
      <c r="P79" s="140"/>
      <c r="Q79" s="140"/>
      <c r="R79" s="140"/>
      <c r="S79" s="140"/>
      <c r="T79" s="140"/>
      <c r="U79" s="140"/>
      <c r="V79" s="140"/>
      <c r="W79" s="140"/>
      <c r="X79" s="140"/>
      <c r="Y79" s="140"/>
      <c r="Z79" s="141"/>
    </row>
    <row r="80" spans="1:30" ht="17.25">
      <c r="A80" s="39" t="s">
        <v>42</v>
      </c>
      <c r="B80" s="54">
        <v>1</v>
      </c>
      <c r="C80" s="54">
        <v>2</v>
      </c>
      <c r="D80" s="54">
        <v>3</v>
      </c>
      <c r="E80" s="54">
        <v>4</v>
      </c>
      <c r="F80" s="54">
        <v>5</v>
      </c>
      <c r="G80" s="62">
        <v>6</v>
      </c>
      <c r="H80" s="54">
        <v>7</v>
      </c>
      <c r="I80" s="54">
        <v>8</v>
      </c>
      <c r="J80" s="54">
        <v>9</v>
      </c>
      <c r="K80" s="54">
        <v>10</v>
      </c>
      <c r="L80" s="54">
        <v>11</v>
      </c>
      <c r="M80" s="54">
        <v>12</v>
      </c>
      <c r="N80" s="54">
        <v>13</v>
      </c>
      <c r="O80" s="54">
        <v>14</v>
      </c>
      <c r="P80" s="54">
        <v>15</v>
      </c>
      <c r="Q80" s="54">
        <v>16</v>
      </c>
      <c r="R80" s="54">
        <v>17</v>
      </c>
      <c r="S80" s="54">
        <v>18</v>
      </c>
      <c r="T80" s="54">
        <v>19</v>
      </c>
      <c r="U80" s="54">
        <v>20</v>
      </c>
      <c r="V80" s="54">
        <v>21</v>
      </c>
      <c r="W80" s="54">
        <v>22</v>
      </c>
      <c r="X80" s="54">
        <v>23</v>
      </c>
      <c r="Y80" s="54">
        <v>24</v>
      </c>
      <c r="Z80" s="55">
        <v>25</v>
      </c>
    </row>
    <row r="81" spans="1:30" ht="15.75" customHeight="1">
      <c r="A81" s="85" t="s">
        <v>18</v>
      </c>
      <c r="B81" s="86"/>
      <c r="C81" s="86"/>
      <c r="D81" s="86"/>
      <c r="E81" s="86"/>
      <c r="F81" s="86"/>
      <c r="G81" s="86"/>
      <c r="H81" s="86"/>
      <c r="I81" s="86"/>
      <c r="J81" s="86"/>
      <c r="K81" s="86"/>
      <c r="L81" s="86"/>
      <c r="M81" s="86"/>
      <c r="N81" s="86"/>
      <c r="O81" s="86"/>
      <c r="P81" s="86"/>
      <c r="Q81" s="86"/>
      <c r="R81" s="86"/>
      <c r="S81" s="86"/>
      <c r="T81" s="86"/>
      <c r="U81" s="86"/>
      <c r="V81" s="86"/>
      <c r="W81" s="86"/>
      <c r="X81" s="86"/>
      <c r="Y81" s="86"/>
      <c r="Z81" s="86"/>
      <c r="AA81" s="142" t="s">
        <v>71</v>
      </c>
      <c r="AB81" s="142"/>
      <c r="AC81" s="142"/>
      <c r="AD81" s="142"/>
    </row>
    <row r="82" spans="1:30" ht="15.75">
      <c r="A82" s="85" t="s">
        <v>17</v>
      </c>
      <c r="B82" s="86"/>
      <c r="C82" s="86"/>
      <c r="D82" s="86"/>
      <c r="E82" s="86"/>
      <c r="F82" s="86"/>
      <c r="G82" s="86"/>
      <c r="H82" s="86"/>
      <c r="I82" s="86"/>
      <c r="J82" s="86"/>
      <c r="K82" s="86"/>
      <c r="L82" s="86"/>
      <c r="M82" s="86"/>
      <c r="N82" s="86"/>
      <c r="O82" s="86"/>
      <c r="P82" s="86"/>
      <c r="Q82" s="86"/>
      <c r="R82" s="86"/>
      <c r="S82" s="86"/>
      <c r="T82" s="86"/>
      <c r="U82" s="86"/>
      <c r="V82" s="86"/>
      <c r="W82" s="86"/>
      <c r="X82" s="86"/>
      <c r="Y82" s="86"/>
      <c r="Z82" s="86"/>
      <c r="AA82" s="142"/>
      <c r="AB82" s="142"/>
      <c r="AC82" s="142"/>
      <c r="AD82" s="142"/>
    </row>
    <row r="83" spans="1:30">
      <c r="A83" s="12"/>
      <c r="B83" s="65"/>
      <c r="C83" s="65"/>
      <c r="D83" s="65"/>
      <c r="E83" s="65"/>
      <c r="F83" s="65"/>
      <c r="G83" s="64"/>
      <c r="H83" s="65"/>
      <c r="I83" s="65"/>
      <c r="J83" s="65"/>
      <c r="K83" s="65"/>
      <c r="L83" s="65"/>
      <c r="M83" s="65"/>
      <c r="N83" s="65"/>
      <c r="O83" s="65"/>
      <c r="P83" s="65"/>
      <c r="Q83" s="65"/>
      <c r="R83" s="65"/>
      <c r="S83" s="65"/>
      <c r="T83" s="65"/>
      <c r="U83" s="65"/>
      <c r="V83" s="65"/>
      <c r="W83" s="65"/>
      <c r="X83" s="65"/>
      <c r="Y83" s="65"/>
      <c r="Z83" s="66"/>
      <c r="AA83" s="142"/>
      <c r="AB83" s="142"/>
      <c r="AC83" s="142"/>
      <c r="AD83" s="142"/>
    </row>
    <row r="84" spans="1:30">
      <c r="A84" s="12"/>
      <c r="B84" s="65"/>
      <c r="C84" s="65"/>
      <c r="D84" s="65"/>
      <c r="E84" s="65"/>
      <c r="F84" s="65"/>
      <c r="G84" s="64"/>
      <c r="H84" s="65"/>
      <c r="I84" s="65"/>
      <c r="J84" s="65"/>
      <c r="K84" s="65"/>
      <c r="L84" s="65"/>
      <c r="M84" s="65"/>
      <c r="N84" s="65"/>
      <c r="O84" s="65"/>
      <c r="P84" s="65"/>
      <c r="Q84" s="65"/>
      <c r="R84" s="65"/>
      <c r="S84" s="65"/>
      <c r="T84" s="65"/>
      <c r="U84" s="65"/>
      <c r="V84" s="65"/>
      <c r="W84" s="65"/>
      <c r="X84" s="65"/>
      <c r="Y84" s="65"/>
      <c r="Z84" s="66"/>
      <c r="AA84" s="142"/>
      <c r="AB84" s="142"/>
      <c r="AC84" s="142"/>
      <c r="AD84" s="142"/>
    </row>
    <row r="85" spans="1:30">
      <c r="A85" s="12"/>
      <c r="B85" s="65"/>
      <c r="C85" s="65"/>
      <c r="D85" s="65"/>
      <c r="E85" s="65"/>
      <c r="F85" s="65"/>
      <c r="G85" s="64"/>
      <c r="H85" s="65"/>
      <c r="I85" s="65"/>
      <c r="J85" s="65"/>
      <c r="K85" s="65"/>
      <c r="L85" s="65"/>
      <c r="M85" s="65"/>
      <c r="N85" s="65"/>
      <c r="O85" s="65"/>
      <c r="P85" s="65"/>
      <c r="Q85" s="65"/>
      <c r="R85" s="65"/>
      <c r="S85" s="65"/>
      <c r="T85" s="65"/>
      <c r="U85" s="65"/>
      <c r="V85" s="65"/>
      <c r="W85" s="65"/>
      <c r="X85" s="65"/>
      <c r="Y85" s="65"/>
      <c r="Z85" s="66"/>
      <c r="AA85" s="142"/>
      <c r="AB85" s="142"/>
      <c r="AC85" s="142"/>
      <c r="AD85" s="142"/>
    </row>
    <row r="86" spans="1:30">
      <c r="A86" s="12"/>
      <c r="B86" s="65"/>
      <c r="C86" s="65"/>
      <c r="D86" s="65"/>
      <c r="E86" s="65"/>
      <c r="F86" s="65"/>
      <c r="G86" s="64"/>
      <c r="H86" s="65"/>
      <c r="I86" s="65"/>
      <c r="J86" s="65"/>
      <c r="K86" s="65"/>
      <c r="L86" s="65"/>
      <c r="M86" s="65"/>
      <c r="N86" s="65"/>
      <c r="O86" s="65"/>
      <c r="P86" s="65"/>
      <c r="Q86" s="65"/>
      <c r="R86" s="65"/>
      <c r="S86" s="65"/>
      <c r="T86" s="65"/>
      <c r="U86" s="65"/>
      <c r="V86" s="65"/>
      <c r="W86" s="65"/>
      <c r="X86" s="65"/>
      <c r="Y86" s="65"/>
      <c r="Z86" s="66"/>
      <c r="AA86" s="142"/>
      <c r="AB86" s="142"/>
      <c r="AC86" s="142"/>
      <c r="AD86" s="142"/>
    </row>
    <row r="87" spans="1:30">
      <c r="A87" s="12"/>
      <c r="B87" s="65"/>
      <c r="C87" s="65"/>
      <c r="D87" s="65"/>
      <c r="E87" s="65"/>
      <c r="F87" s="65"/>
      <c r="G87" s="64"/>
      <c r="H87" s="65"/>
      <c r="I87" s="65"/>
      <c r="J87" s="65"/>
      <c r="K87" s="65"/>
      <c r="L87" s="65"/>
      <c r="M87" s="65"/>
      <c r="N87" s="65"/>
      <c r="O87" s="65"/>
      <c r="P87" s="65"/>
      <c r="Q87" s="65"/>
      <c r="R87" s="65"/>
      <c r="S87" s="65"/>
      <c r="T87" s="65"/>
      <c r="U87" s="65"/>
      <c r="V87" s="65"/>
      <c r="W87" s="65"/>
      <c r="X87" s="65"/>
      <c r="Y87" s="65"/>
      <c r="Z87" s="66"/>
      <c r="AA87" s="142"/>
      <c r="AB87" s="142"/>
      <c r="AC87" s="142"/>
      <c r="AD87" s="142"/>
    </row>
    <row r="88" spans="1:30">
      <c r="A88" s="12"/>
      <c r="B88" s="65"/>
      <c r="C88" s="65"/>
      <c r="D88" s="65"/>
      <c r="E88" s="65"/>
      <c r="F88" s="65"/>
      <c r="G88" s="64"/>
      <c r="H88" s="65"/>
      <c r="I88" s="65"/>
      <c r="J88" s="65"/>
      <c r="K88" s="65"/>
      <c r="L88" s="65"/>
      <c r="M88" s="65"/>
      <c r="N88" s="65"/>
      <c r="O88" s="65"/>
      <c r="P88" s="65"/>
      <c r="Q88" s="65"/>
      <c r="R88" s="65"/>
      <c r="S88" s="65"/>
      <c r="T88" s="65"/>
      <c r="U88" s="65"/>
      <c r="V88" s="65"/>
      <c r="W88" s="65"/>
      <c r="X88" s="65"/>
      <c r="Y88" s="65"/>
      <c r="Z88" s="66"/>
      <c r="AA88" s="142"/>
      <c r="AB88" s="142"/>
      <c r="AC88" s="142"/>
      <c r="AD88" s="142"/>
    </row>
    <row r="89" spans="1:30">
      <c r="A89" s="12"/>
      <c r="B89" s="65"/>
      <c r="C89" s="65"/>
      <c r="D89" s="65"/>
      <c r="E89" s="65"/>
      <c r="F89" s="65"/>
      <c r="G89" s="64"/>
      <c r="H89" s="65"/>
      <c r="I89" s="65"/>
      <c r="J89" s="65"/>
      <c r="K89" s="65"/>
      <c r="L89" s="65"/>
      <c r="M89" s="65"/>
      <c r="N89" s="65"/>
      <c r="O89" s="65"/>
      <c r="P89" s="65"/>
      <c r="Q89" s="65"/>
      <c r="R89" s="65"/>
      <c r="S89" s="65"/>
      <c r="T89" s="65"/>
      <c r="U89" s="65"/>
      <c r="V89" s="65"/>
      <c r="W89" s="65"/>
      <c r="X89" s="65"/>
      <c r="Y89" s="65"/>
      <c r="Z89" s="66"/>
      <c r="AA89" s="142"/>
      <c r="AB89" s="142"/>
      <c r="AC89" s="142"/>
      <c r="AD89" s="142"/>
    </row>
    <row r="90" spans="1:30">
      <c r="A90" s="12"/>
      <c r="B90" s="65"/>
      <c r="C90" s="65"/>
      <c r="D90" s="65"/>
      <c r="E90" s="65"/>
      <c r="F90" s="65"/>
      <c r="G90" s="64"/>
      <c r="H90" s="65"/>
      <c r="I90" s="65"/>
      <c r="J90" s="65"/>
      <c r="K90" s="65"/>
      <c r="L90" s="65"/>
      <c r="M90" s="65"/>
      <c r="N90" s="65"/>
      <c r="O90" s="65"/>
      <c r="P90" s="65"/>
      <c r="Q90" s="65"/>
      <c r="R90" s="65"/>
      <c r="S90" s="65"/>
      <c r="T90" s="65"/>
      <c r="U90" s="65"/>
      <c r="V90" s="65"/>
      <c r="W90" s="65"/>
      <c r="X90" s="65"/>
      <c r="Y90" s="65"/>
      <c r="Z90" s="66"/>
      <c r="AA90" s="142"/>
      <c r="AB90" s="142"/>
      <c r="AC90" s="142"/>
      <c r="AD90" s="142"/>
    </row>
    <row r="91" spans="1:30">
      <c r="A91" s="12"/>
      <c r="B91" s="65"/>
      <c r="C91" s="65"/>
      <c r="D91" s="65"/>
      <c r="E91" s="65"/>
      <c r="F91" s="65"/>
      <c r="G91" s="64"/>
      <c r="H91" s="65"/>
      <c r="I91" s="65"/>
      <c r="J91" s="65"/>
      <c r="K91" s="65"/>
      <c r="L91" s="65"/>
      <c r="M91" s="65"/>
      <c r="N91" s="65"/>
      <c r="O91" s="65"/>
      <c r="P91" s="65"/>
      <c r="Q91" s="65"/>
      <c r="R91" s="65"/>
      <c r="S91" s="65"/>
      <c r="T91" s="65"/>
      <c r="U91" s="65"/>
      <c r="V91" s="65"/>
      <c r="W91" s="65"/>
      <c r="X91" s="65"/>
      <c r="Y91" s="65"/>
      <c r="Z91" s="66"/>
      <c r="AA91" s="142"/>
      <c r="AB91" s="142"/>
      <c r="AC91" s="142"/>
      <c r="AD91" s="142"/>
    </row>
    <row r="92" spans="1:30">
      <c r="A92" s="12"/>
      <c r="B92" s="65"/>
      <c r="C92" s="65"/>
      <c r="D92" s="65"/>
      <c r="E92" s="65"/>
      <c r="F92" s="65"/>
      <c r="G92" s="64"/>
      <c r="H92" s="65"/>
      <c r="I92" s="65"/>
      <c r="J92" s="65"/>
      <c r="K92" s="65"/>
      <c r="L92" s="65"/>
      <c r="M92" s="65"/>
      <c r="N92" s="65"/>
      <c r="O92" s="65"/>
      <c r="P92" s="65"/>
      <c r="Q92" s="65"/>
      <c r="R92" s="65"/>
      <c r="S92" s="65"/>
      <c r="T92" s="65"/>
      <c r="U92" s="65"/>
      <c r="V92" s="65"/>
      <c r="W92" s="65"/>
      <c r="X92" s="65"/>
      <c r="Y92" s="65"/>
      <c r="Z92" s="66"/>
      <c r="AA92" s="142"/>
      <c r="AB92" s="142"/>
      <c r="AC92" s="142"/>
      <c r="AD92" s="142"/>
    </row>
    <row r="93" spans="1:30">
      <c r="A93" s="12"/>
      <c r="B93" s="65"/>
      <c r="C93" s="65"/>
      <c r="D93" s="65"/>
      <c r="E93" s="65"/>
      <c r="F93" s="65"/>
      <c r="G93" s="64"/>
      <c r="H93" s="65"/>
      <c r="I93" s="65"/>
      <c r="J93" s="65"/>
      <c r="K93" s="65"/>
      <c r="L93" s="65"/>
      <c r="M93" s="65"/>
      <c r="N93" s="65"/>
      <c r="O93" s="65"/>
      <c r="P93" s="65"/>
      <c r="Q93" s="65"/>
      <c r="R93" s="65"/>
      <c r="S93" s="65"/>
      <c r="T93" s="65"/>
      <c r="U93" s="65"/>
      <c r="V93" s="65"/>
      <c r="W93" s="65"/>
      <c r="X93" s="65"/>
      <c r="Y93" s="65"/>
      <c r="Z93" s="66"/>
      <c r="AA93" s="142"/>
      <c r="AB93" s="142"/>
      <c r="AC93" s="142"/>
      <c r="AD93" s="142"/>
    </row>
    <row r="94" spans="1:30">
      <c r="A94" s="12"/>
      <c r="B94" s="65"/>
      <c r="C94" s="65"/>
      <c r="D94" s="65"/>
      <c r="E94" s="65"/>
      <c r="F94" s="65"/>
      <c r="G94" s="64"/>
      <c r="H94" s="65"/>
      <c r="I94" s="65"/>
      <c r="J94" s="65"/>
      <c r="K94" s="65"/>
      <c r="L94" s="65"/>
      <c r="M94" s="65"/>
      <c r="N94" s="65"/>
      <c r="O94" s="65"/>
      <c r="P94" s="65"/>
      <c r="Q94" s="65"/>
      <c r="R94" s="65"/>
      <c r="S94" s="65"/>
      <c r="T94" s="65"/>
      <c r="U94" s="65"/>
      <c r="V94" s="65"/>
      <c r="W94" s="65"/>
      <c r="X94" s="65"/>
      <c r="Y94" s="65"/>
      <c r="Z94" s="66"/>
      <c r="AA94" s="142"/>
      <c r="AB94" s="142"/>
      <c r="AC94" s="142"/>
      <c r="AD94" s="142"/>
    </row>
    <row r="95" spans="1:30" ht="15.75" thickBot="1">
      <c r="A95" s="38" t="s">
        <v>27</v>
      </c>
      <c r="B95" s="40">
        <f t="shared" ref="B95:V95" si="7">SUM(B81:B94)</f>
        <v>0</v>
      </c>
      <c r="C95" s="40">
        <f t="shared" si="7"/>
        <v>0</v>
      </c>
      <c r="D95" s="40">
        <f t="shared" si="7"/>
        <v>0</v>
      </c>
      <c r="E95" s="40">
        <f t="shared" si="7"/>
        <v>0</v>
      </c>
      <c r="F95" s="40">
        <f t="shared" si="7"/>
        <v>0</v>
      </c>
      <c r="G95" s="41">
        <f t="shared" si="7"/>
        <v>0</v>
      </c>
      <c r="H95" s="40">
        <f t="shared" si="7"/>
        <v>0</v>
      </c>
      <c r="I95" s="40">
        <f t="shared" si="7"/>
        <v>0</v>
      </c>
      <c r="J95" s="40">
        <f t="shared" si="7"/>
        <v>0</v>
      </c>
      <c r="K95" s="40">
        <f t="shared" si="7"/>
        <v>0</v>
      </c>
      <c r="L95" s="40">
        <f t="shared" si="7"/>
        <v>0</v>
      </c>
      <c r="M95" s="40">
        <f t="shared" si="7"/>
        <v>0</v>
      </c>
      <c r="N95" s="40">
        <f t="shared" si="7"/>
        <v>0</v>
      </c>
      <c r="O95" s="40">
        <f t="shared" si="7"/>
        <v>0</v>
      </c>
      <c r="P95" s="40">
        <f t="shared" si="7"/>
        <v>0</v>
      </c>
      <c r="Q95" s="40">
        <f t="shared" si="7"/>
        <v>0</v>
      </c>
      <c r="R95" s="40">
        <f t="shared" si="7"/>
        <v>0</v>
      </c>
      <c r="S95" s="40">
        <f t="shared" si="7"/>
        <v>0</v>
      </c>
      <c r="T95" s="40">
        <f t="shared" si="7"/>
        <v>0</v>
      </c>
      <c r="U95" s="40">
        <f t="shared" si="7"/>
        <v>0</v>
      </c>
      <c r="V95" s="40">
        <f t="shared" si="7"/>
        <v>0</v>
      </c>
      <c r="W95" s="40">
        <f>IF(B13&lt;13,0,SUM(W81:W94))</f>
        <v>0</v>
      </c>
      <c r="X95" s="40">
        <f>IF(B13&lt;25,0,SUM(X81:X94))</f>
        <v>0</v>
      </c>
      <c r="Y95" s="40">
        <f>IF(B13&lt;37,0,SUM(Y81:Y94))</f>
        <v>0</v>
      </c>
      <c r="Z95" s="42">
        <f>IF(B13&lt;49,0,SUM(Z81:Z94))</f>
        <v>0</v>
      </c>
      <c r="AA95" s="142"/>
      <c r="AB95" s="142"/>
      <c r="AC95" s="142"/>
      <c r="AD95" s="142"/>
    </row>
    <row r="96" spans="1:30"/>
    <row r="97" spans="1:1">
      <c r="A97" s="13" t="s">
        <v>40</v>
      </c>
    </row>
    <row r="98" spans="1:1"/>
    <row r="99" spans="1:1"/>
    <row r="100" spans="1:1"/>
    <row r="101" spans="1:1">
      <c r="A101" s="13" t="s">
        <v>41</v>
      </c>
    </row>
    <row r="102" spans="1:1">
      <c r="A102" s="20" t="s">
        <v>67</v>
      </c>
    </row>
    <row r="103" spans="1:1">
      <c r="A103" s="3" t="s">
        <v>48</v>
      </c>
    </row>
    <row r="104" spans="1:1">
      <c r="A104" s="3" t="s">
        <v>49</v>
      </c>
    </row>
    <row r="105" spans="1:1"/>
    <row r="106" spans="1:1"/>
    <row r="107" spans="1:1">
      <c r="A107" s="13" t="s">
        <v>23</v>
      </c>
    </row>
    <row r="108" spans="1:1">
      <c r="A108" s="20" t="s">
        <v>67</v>
      </c>
    </row>
    <row r="109" spans="1:1">
      <c r="A109" s="67" t="s">
        <v>45</v>
      </c>
    </row>
    <row r="110" spans="1:1">
      <c r="A110" s="3" t="s">
        <v>47</v>
      </c>
    </row>
    <row r="111" spans="1:1">
      <c r="A111" s="3" t="s">
        <v>50</v>
      </c>
    </row>
    <row r="112" spans="1:1">
      <c r="A112" s="3" t="s">
        <v>46</v>
      </c>
    </row>
    <row r="113" spans="1:1">
      <c r="A113" s="67" t="s">
        <v>17</v>
      </c>
    </row>
    <row r="114" spans="1:1">
      <c r="A114" s="3" t="s">
        <v>51</v>
      </c>
    </row>
    <row r="115" spans="1:1"/>
  </sheetData>
  <sheetProtection algorithmName="SHA-512" hashValue="LjRRjG2QcR0O3BWuwDW9f7VXE1EyOReR0bARaapYYRYi1YU4PvXzHu8za/IW8UdqvHa2uVDjmkvBi0OaMn7ljQ==" saltValue="KVgtXH7/MA9v5n2nuGajvQ==" spinCount="100000" sheet="1" objects="1" scenarios="1"/>
  <mergeCells count="22">
    <mergeCell ref="A37:C37"/>
    <mergeCell ref="A4:Q8"/>
    <mergeCell ref="B10:D10"/>
    <mergeCell ref="B11:D11"/>
    <mergeCell ref="B12:D12"/>
    <mergeCell ref="B13:D13"/>
    <mergeCell ref="A16:Z16"/>
    <mergeCell ref="A25:D27"/>
    <mergeCell ref="A34:D34"/>
    <mergeCell ref="A35:C35"/>
    <mergeCell ref="A36:C36"/>
    <mergeCell ref="G36:R36"/>
    <mergeCell ref="G48:R52"/>
    <mergeCell ref="A56:Z56"/>
    <mergeCell ref="AA58:AD77"/>
    <mergeCell ref="A79:Z79"/>
    <mergeCell ref="AA81:AD95"/>
    <mergeCell ref="A38:C38"/>
    <mergeCell ref="G38:R39"/>
    <mergeCell ref="A39:C39"/>
    <mergeCell ref="A40:C40"/>
    <mergeCell ref="A43:F43"/>
  </mergeCells>
  <conditionalFormatting sqref="Z18:Z22">
    <cfRule type="expression" dxfId="237" priority="17">
      <formula>$B$13&lt;49</formula>
    </cfRule>
  </conditionalFormatting>
  <conditionalFormatting sqref="Y18:Z22">
    <cfRule type="expression" dxfId="236" priority="18">
      <formula>$B$13&lt;37</formula>
    </cfRule>
  </conditionalFormatting>
  <conditionalFormatting sqref="X18:Z22">
    <cfRule type="expression" dxfId="235" priority="19">
      <formula>$B$13&lt;25</formula>
    </cfRule>
  </conditionalFormatting>
  <conditionalFormatting sqref="W18:Z22">
    <cfRule type="expression" dxfId="234" priority="20">
      <formula>$B$13&lt;13</formula>
    </cfRule>
  </conditionalFormatting>
  <conditionalFormatting sqref="B17 B57 B80">
    <cfRule type="expression" dxfId="233" priority="38">
      <formula>$B$13&gt;0</formula>
    </cfRule>
  </conditionalFormatting>
  <conditionalFormatting sqref="C17 C57 C80">
    <cfRule type="expression" dxfId="232" priority="37">
      <formula>$B$13&gt;12</formula>
    </cfRule>
  </conditionalFormatting>
  <conditionalFormatting sqref="D17 D57 D80">
    <cfRule type="expression" dxfId="231" priority="36">
      <formula>$B$13&gt;24</formula>
    </cfRule>
  </conditionalFormatting>
  <conditionalFormatting sqref="E17 E57 E80">
    <cfRule type="expression" dxfId="230" priority="35">
      <formula>$B$13&gt;36</formula>
    </cfRule>
  </conditionalFormatting>
  <conditionalFormatting sqref="F17 F57 F80">
    <cfRule type="expression" dxfId="229" priority="34">
      <formula>$B$13&gt;48</formula>
    </cfRule>
  </conditionalFormatting>
  <conditionalFormatting sqref="Y17:Z17 Y57:Z76 Y80:Z94 Y23:Z23">
    <cfRule type="expression" dxfId="228" priority="31">
      <formula>$B$13&lt;37</formula>
    </cfRule>
  </conditionalFormatting>
  <conditionalFormatting sqref="X17:Z17 X57:Z76 X80:Z94 X23:Z23">
    <cfRule type="expression" dxfId="227" priority="32">
      <formula>$B$13&lt;25</formula>
    </cfRule>
  </conditionalFormatting>
  <conditionalFormatting sqref="W17:Z17 W57:Z76 W80:Z94 W23:Z23">
    <cfRule type="expression" dxfId="226" priority="33">
      <formula>$B$13&lt;13</formula>
    </cfRule>
  </conditionalFormatting>
  <conditionalFormatting sqref="Z17 Z57:Z76 Z80:Z94 Z23">
    <cfRule type="expression" dxfId="225" priority="30">
      <formula>$B$13&lt;49</formula>
    </cfRule>
  </conditionalFormatting>
  <conditionalFormatting sqref="F44:F46 F48:F52">
    <cfRule type="expression" dxfId="224" priority="21">
      <formula>$B$13&lt;48</formula>
    </cfRule>
  </conditionalFormatting>
  <conditionalFormatting sqref="B44">
    <cfRule type="expression" dxfId="223" priority="29">
      <formula>$B$13&gt;0</formula>
    </cfRule>
  </conditionalFormatting>
  <conditionalFormatting sqref="C44">
    <cfRule type="expression" dxfId="222" priority="28">
      <formula>$B$13&gt;12</formula>
    </cfRule>
  </conditionalFormatting>
  <conditionalFormatting sqref="D44">
    <cfRule type="expression" dxfId="221" priority="27">
      <formula>$B$13&gt;24</formula>
    </cfRule>
  </conditionalFormatting>
  <conditionalFormatting sqref="E44">
    <cfRule type="expression" dxfId="220" priority="26">
      <formula>$B$13&gt;36</formula>
    </cfRule>
  </conditionalFormatting>
  <conditionalFormatting sqref="F44">
    <cfRule type="expression" dxfId="219" priority="25">
      <formula>$B$13&gt;48</formula>
    </cfRule>
  </conditionalFormatting>
  <conditionalFormatting sqref="E44:F46 E48:F52">
    <cfRule type="expression" dxfId="218" priority="22">
      <formula>$B$13&lt;37</formula>
    </cfRule>
  </conditionalFormatting>
  <conditionalFormatting sqref="D44:F46 D48:F52">
    <cfRule type="expression" dxfId="217" priority="23">
      <formula>$B$13&lt;25</formula>
    </cfRule>
  </conditionalFormatting>
  <conditionalFormatting sqref="C44:F46 C48:F52">
    <cfRule type="expression" dxfId="216" priority="24">
      <formula>$B$13&lt;13</formula>
    </cfRule>
  </conditionalFormatting>
  <conditionalFormatting sqref="C18:F18">
    <cfRule type="expression" dxfId="215" priority="16">
      <formula>$B$13&lt;13</formula>
    </cfRule>
  </conditionalFormatting>
  <conditionalFormatting sqref="D18:F18">
    <cfRule type="expression" dxfId="214" priority="15">
      <formula>AND($B$13&gt;12,$B$13&lt;=24)</formula>
    </cfRule>
  </conditionalFormatting>
  <conditionalFormatting sqref="E18:F18">
    <cfRule type="expression" dxfId="213" priority="14">
      <formula>AND($B$13&gt;24,$B$13&lt;=36)</formula>
    </cfRule>
  </conditionalFormatting>
  <conditionalFormatting sqref="F18">
    <cfRule type="expression" dxfId="212" priority="13">
      <formula>AND($B$13&gt;36,$B$13&lt;=48)</formula>
    </cfRule>
  </conditionalFormatting>
  <conditionalFormatting sqref="Y77:Z77">
    <cfRule type="expression" dxfId="211" priority="10">
      <formula>$B$13&lt;37</formula>
    </cfRule>
  </conditionalFormatting>
  <conditionalFormatting sqref="X77:Z77">
    <cfRule type="expression" dxfId="210" priority="11">
      <formula>$B$13&lt;25</formula>
    </cfRule>
  </conditionalFormatting>
  <conditionalFormatting sqref="W77:Z77">
    <cfRule type="expression" dxfId="209" priority="12">
      <formula>$B$13&lt;13</formula>
    </cfRule>
  </conditionalFormatting>
  <conditionalFormatting sqref="Z77">
    <cfRule type="expression" dxfId="208" priority="9">
      <formula>$B$13&lt;49</formula>
    </cfRule>
  </conditionalFormatting>
  <conditionalFormatting sqref="Y95:Z95">
    <cfRule type="expression" dxfId="207" priority="6">
      <formula>$B$13&lt;37</formula>
    </cfRule>
  </conditionalFormatting>
  <conditionalFormatting sqref="X95:Z95">
    <cfRule type="expression" dxfId="206" priority="7">
      <formula>$B$13&lt;25</formula>
    </cfRule>
  </conditionalFormatting>
  <conditionalFormatting sqref="W95:Z95">
    <cfRule type="expression" dxfId="205" priority="8">
      <formula>$B$13&lt;13</formula>
    </cfRule>
  </conditionalFormatting>
  <conditionalFormatting sqref="Z95">
    <cfRule type="expression" dxfId="204" priority="5">
      <formula>$B$13&lt;49</formula>
    </cfRule>
  </conditionalFormatting>
  <conditionalFormatting sqref="F47">
    <cfRule type="expression" dxfId="203" priority="1">
      <formula>$B$13&lt;48</formula>
    </cfRule>
  </conditionalFormatting>
  <conditionalFormatting sqref="E47:F47">
    <cfRule type="expression" dxfId="202" priority="2">
      <formula>$B$13&lt;37</formula>
    </cfRule>
  </conditionalFormatting>
  <conditionalFormatting sqref="D47:F47">
    <cfRule type="expression" dxfId="201" priority="3">
      <formula>$B$13&lt;25</formula>
    </cfRule>
  </conditionalFormatting>
  <conditionalFormatting sqref="C47:F47">
    <cfRule type="expression" dxfId="200" priority="4">
      <formula>$B$13&lt;13</formula>
    </cfRule>
  </conditionalFormatting>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UL115"/>
  <sheetViews>
    <sheetView zoomScale="85" zoomScaleNormal="85" workbookViewId="0">
      <selection activeCell="C46" sqref="C46"/>
    </sheetView>
  </sheetViews>
  <sheetFormatPr baseColWidth="10" defaultColWidth="0" defaultRowHeight="15" zeroHeight="1"/>
  <cols>
    <col min="1" max="1" width="51.5703125" style="3" customWidth="1"/>
    <col min="2" max="2" width="13.28515625" style="3" customWidth="1"/>
    <col min="3" max="3" width="13" style="3" customWidth="1"/>
    <col min="4" max="4" width="14" style="3" customWidth="1"/>
    <col min="5" max="6" width="10.28515625" style="3" customWidth="1"/>
    <col min="7" max="7" width="10.28515625" style="3" bestFit="1" customWidth="1"/>
    <col min="8" max="8" width="10.42578125" style="3" customWidth="1"/>
    <col min="9" max="22" width="10.28515625" style="3" bestFit="1" customWidth="1"/>
    <col min="23" max="23" width="14.140625" style="3" bestFit="1" customWidth="1"/>
    <col min="24" max="24" width="10.28515625" style="3" customWidth="1"/>
    <col min="25" max="25" width="13.140625" style="3" bestFit="1" customWidth="1"/>
    <col min="26" max="26" width="10.28515625" style="3" customWidth="1"/>
    <col min="27" max="29" width="10" style="3" customWidth="1"/>
    <col min="30" max="30" width="12.28515625" style="3" customWidth="1"/>
    <col min="31" max="31" width="10" style="3" customWidth="1"/>
    <col min="32" max="226" width="10" style="3" hidden="1"/>
    <col min="227" max="227" width="38.5703125" style="3" hidden="1"/>
    <col min="228" max="232" width="10.28515625" style="3" hidden="1"/>
    <col min="233" max="233" width="10" style="3" hidden="1"/>
    <col min="234" max="234" width="10.42578125" style="3" hidden="1"/>
    <col min="235" max="482" width="10" style="3" hidden="1"/>
    <col min="483" max="483" width="38.5703125" style="3" hidden="1"/>
    <col min="484" max="488" width="10.28515625" style="3" hidden="1"/>
    <col min="489" max="489" width="10" style="3" hidden="1"/>
    <col min="490" max="490" width="10.42578125" style="3" hidden="1"/>
    <col min="491" max="738" width="10" style="3" hidden="1"/>
    <col min="739" max="739" width="38.5703125" style="3" hidden="1"/>
    <col min="740" max="744" width="10.28515625" style="3" hidden="1"/>
    <col min="745" max="745" width="10" style="3" hidden="1"/>
    <col min="746" max="746" width="10.42578125" style="3" hidden="1"/>
    <col min="747" max="994" width="10" style="3" hidden="1"/>
    <col min="995" max="995" width="38.5703125" style="3" hidden="1"/>
    <col min="996" max="1000" width="10.28515625" style="3" hidden="1"/>
    <col min="1001" max="1001" width="10" style="3" hidden="1"/>
    <col min="1002" max="1002" width="10.42578125" style="3" hidden="1"/>
    <col min="1003" max="1250" width="10" style="3" hidden="1"/>
    <col min="1251" max="1251" width="38.5703125" style="3" hidden="1"/>
    <col min="1252" max="1256" width="10.28515625" style="3" hidden="1"/>
    <col min="1257" max="1257" width="10" style="3" hidden="1"/>
    <col min="1258" max="1258" width="10.42578125" style="3" hidden="1"/>
    <col min="1259" max="1506" width="10" style="3" hidden="1"/>
    <col min="1507" max="1507" width="38.5703125" style="3" hidden="1"/>
    <col min="1508" max="1512" width="10.28515625" style="3" hidden="1"/>
    <col min="1513" max="1513" width="10" style="3" hidden="1"/>
    <col min="1514" max="1514" width="10.42578125" style="3" hidden="1"/>
    <col min="1515" max="1762" width="10" style="3" hidden="1"/>
    <col min="1763" max="1763" width="38.5703125" style="3" hidden="1"/>
    <col min="1764" max="1768" width="10.28515625" style="3" hidden="1"/>
    <col min="1769" max="1769" width="10" style="3" hidden="1"/>
    <col min="1770" max="1770" width="10.42578125" style="3" hidden="1"/>
    <col min="1771" max="2018" width="10" style="3" hidden="1"/>
    <col min="2019" max="2019" width="38.5703125" style="3" hidden="1"/>
    <col min="2020" max="2024" width="10.28515625" style="3" hidden="1"/>
    <col min="2025" max="2025" width="10" style="3" hidden="1"/>
    <col min="2026" max="2026" width="10.42578125" style="3" hidden="1"/>
    <col min="2027" max="2274" width="10" style="3" hidden="1"/>
    <col min="2275" max="2275" width="38.5703125" style="3" hidden="1"/>
    <col min="2276" max="2280" width="10.28515625" style="3" hidden="1"/>
    <col min="2281" max="2281" width="10" style="3" hidden="1"/>
    <col min="2282" max="2282" width="10.42578125" style="3" hidden="1"/>
    <col min="2283" max="2530" width="10" style="3" hidden="1"/>
    <col min="2531" max="2531" width="38.5703125" style="3" hidden="1"/>
    <col min="2532" max="2536" width="10.28515625" style="3" hidden="1"/>
    <col min="2537" max="2537" width="10" style="3" hidden="1"/>
    <col min="2538" max="2538" width="10.42578125" style="3" hidden="1"/>
    <col min="2539" max="2786" width="10" style="3" hidden="1"/>
    <col min="2787" max="2787" width="38.5703125" style="3" hidden="1"/>
    <col min="2788" max="2792" width="10.28515625" style="3" hidden="1"/>
    <col min="2793" max="2793" width="10" style="3" hidden="1"/>
    <col min="2794" max="2794" width="10.42578125" style="3" hidden="1"/>
    <col min="2795" max="3042" width="10" style="3" hidden="1"/>
    <col min="3043" max="3043" width="38.5703125" style="3" hidden="1"/>
    <col min="3044" max="3048" width="10.28515625" style="3" hidden="1"/>
    <col min="3049" max="3049" width="10" style="3" hidden="1"/>
    <col min="3050" max="3050" width="10.42578125" style="3" hidden="1"/>
    <col min="3051" max="3298" width="10" style="3" hidden="1"/>
    <col min="3299" max="3299" width="38.5703125" style="3" hidden="1"/>
    <col min="3300" max="3304" width="10.28515625" style="3" hidden="1"/>
    <col min="3305" max="3305" width="10" style="3" hidden="1"/>
    <col min="3306" max="3306" width="10.42578125" style="3" hidden="1"/>
    <col min="3307" max="3554" width="10" style="3" hidden="1"/>
    <col min="3555" max="3555" width="38.5703125" style="3" hidden="1"/>
    <col min="3556" max="3560" width="10.28515625" style="3" hidden="1"/>
    <col min="3561" max="3561" width="10" style="3" hidden="1"/>
    <col min="3562" max="3562" width="10.42578125" style="3" hidden="1"/>
    <col min="3563" max="3810" width="10" style="3" hidden="1"/>
    <col min="3811" max="3811" width="38.5703125" style="3" hidden="1"/>
    <col min="3812" max="3816" width="10.28515625" style="3" hidden="1"/>
    <col min="3817" max="3817" width="10" style="3" hidden="1"/>
    <col min="3818" max="3818" width="10.42578125" style="3" hidden="1"/>
    <col min="3819" max="4066" width="10" style="3" hidden="1"/>
    <col min="4067" max="4067" width="38.5703125" style="3" hidden="1"/>
    <col min="4068" max="4072" width="10.28515625" style="3" hidden="1"/>
    <col min="4073" max="4073" width="10" style="3" hidden="1"/>
    <col min="4074" max="4074" width="10.42578125" style="3" hidden="1"/>
    <col min="4075" max="4322" width="10" style="3" hidden="1"/>
    <col min="4323" max="4323" width="38.5703125" style="3" hidden="1"/>
    <col min="4324" max="4328" width="10.28515625" style="3" hidden="1"/>
    <col min="4329" max="4329" width="10" style="3" hidden="1"/>
    <col min="4330" max="4330" width="10.42578125" style="3" hidden="1"/>
    <col min="4331" max="4578" width="10" style="3" hidden="1"/>
    <col min="4579" max="4579" width="38.5703125" style="3" hidden="1"/>
    <col min="4580" max="4584" width="10.28515625" style="3" hidden="1"/>
    <col min="4585" max="4585" width="10" style="3" hidden="1"/>
    <col min="4586" max="4586" width="10.42578125" style="3" hidden="1"/>
    <col min="4587" max="4834" width="10" style="3" hidden="1"/>
    <col min="4835" max="4835" width="38.5703125" style="3" hidden="1"/>
    <col min="4836" max="4840" width="10.28515625" style="3" hidden="1"/>
    <col min="4841" max="4841" width="10" style="3" hidden="1"/>
    <col min="4842" max="4842" width="10.42578125" style="3" hidden="1"/>
    <col min="4843" max="5090" width="10" style="3" hidden="1"/>
    <col min="5091" max="5091" width="38.5703125" style="3" hidden="1"/>
    <col min="5092" max="5096" width="10.28515625" style="3" hidden="1"/>
    <col min="5097" max="5097" width="10" style="3" hidden="1"/>
    <col min="5098" max="5098" width="10.42578125" style="3" hidden="1"/>
    <col min="5099" max="5346" width="10" style="3" hidden="1"/>
    <col min="5347" max="5347" width="38.5703125" style="3" hidden="1"/>
    <col min="5348" max="5352" width="10.28515625" style="3" hidden="1"/>
    <col min="5353" max="5353" width="10" style="3" hidden="1"/>
    <col min="5354" max="5354" width="10.42578125" style="3" hidden="1"/>
    <col min="5355" max="5602" width="10" style="3" hidden="1"/>
    <col min="5603" max="5603" width="38.5703125" style="3" hidden="1"/>
    <col min="5604" max="5608" width="10.28515625" style="3" hidden="1"/>
    <col min="5609" max="5609" width="10" style="3" hidden="1"/>
    <col min="5610" max="5610" width="10.42578125" style="3" hidden="1"/>
    <col min="5611" max="5858" width="10" style="3" hidden="1"/>
    <col min="5859" max="5859" width="38.5703125" style="3" hidden="1"/>
    <col min="5860" max="5864" width="10.28515625" style="3" hidden="1"/>
    <col min="5865" max="5865" width="10" style="3" hidden="1"/>
    <col min="5866" max="5866" width="10.42578125" style="3" hidden="1"/>
    <col min="5867" max="6114" width="10" style="3" hidden="1"/>
    <col min="6115" max="6115" width="38.5703125" style="3" hidden="1"/>
    <col min="6116" max="6120" width="10.28515625" style="3" hidden="1"/>
    <col min="6121" max="6121" width="10" style="3" hidden="1"/>
    <col min="6122" max="6122" width="10.42578125" style="3" hidden="1"/>
    <col min="6123" max="6370" width="10" style="3" hidden="1"/>
    <col min="6371" max="6371" width="38.5703125" style="3" hidden="1"/>
    <col min="6372" max="6376" width="10.28515625" style="3" hidden="1"/>
    <col min="6377" max="6377" width="10" style="3" hidden="1"/>
    <col min="6378" max="6378" width="10.42578125" style="3" hidden="1"/>
    <col min="6379" max="6626" width="10" style="3" hidden="1"/>
    <col min="6627" max="6627" width="38.5703125" style="3" hidden="1"/>
    <col min="6628" max="6632" width="10.28515625" style="3" hidden="1"/>
    <col min="6633" max="6633" width="10" style="3" hidden="1"/>
    <col min="6634" max="6634" width="10.42578125" style="3" hidden="1"/>
    <col min="6635" max="6882" width="10" style="3" hidden="1"/>
    <col min="6883" max="6883" width="38.5703125" style="3" hidden="1"/>
    <col min="6884" max="6888" width="10.28515625" style="3" hidden="1"/>
    <col min="6889" max="6889" width="10" style="3" hidden="1"/>
    <col min="6890" max="6890" width="10.42578125" style="3" hidden="1"/>
    <col min="6891" max="7138" width="10" style="3" hidden="1"/>
    <col min="7139" max="7139" width="38.5703125" style="3" hidden="1"/>
    <col min="7140" max="7144" width="10.28515625" style="3" hidden="1"/>
    <col min="7145" max="7145" width="10" style="3" hidden="1"/>
    <col min="7146" max="7146" width="10.42578125" style="3" hidden="1"/>
    <col min="7147" max="7394" width="10" style="3" hidden="1"/>
    <col min="7395" max="7395" width="38.5703125" style="3" hidden="1"/>
    <col min="7396" max="7400" width="10.28515625" style="3" hidden="1"/>
    <col min="7401" max="7401" width="10" style="3" hidden="1"/>
    <col min="7402" max="7402" width="10.42578125" style="3" hidden="1"/>
    <col min="7403" max="7650" width="10" style="3" hidden="1"/>
    <col min="7651" max="7651" width="38.5703125" style="3" hidden="1"/>
    <col min="7652" max="7656" width="10.28515625" style="3" hidden="1"/>
    <col min="7657" max="7657" width="10" style="3" hidden="1"/>
    <col min="7658" max="7658" width="10.42578125" style="3" hidden="1"/>
    <col min="7659" max="7906" width="10" style="3" hidden="1"/>
    <col min="7907" max="7907" width="38.5703125" style="3" hidden="1"/>
    <col min="7908" max="7912" width="10.28515625" style="3" hidden="1"/>
    <col min="7913" max="7913" width="10" style="3" hidden="1"/>
    <col min="7914" max="7914" width="10.42578125" style="3" hidden="1"/>
    <col min="7915" max="8162" width="10" style="3" hidden="1"/>
    <col min="8163" max="8163" width="38.5703125" style="3" hidden="1"/>
    <col min="8164" max="8168" width="10.28515625" style="3" hidden="1"/>
    <col min="8169" max="8169" width="10" style="3" hidden="1"/>
    <col min="8170" max="8170" width="10.42578125" style="3" hidden="1"/>
    <col min="8171" max="8418" width="10" style="3" hidden="1"/>
    <col min="8419" max="8419" width="38.5703125" style="3" hidden="1"/>
    <col min="8420" max="8424" width="10.28515625" style="3" hidden="1"/>
    <col min="8425" max="8425" width="10" style="3" hidden="1"/>
    <col min="8426" max="8426" width="10.42578125" style="3" hidden="1"/>
    <col min="8427" max="8674" width="10" style="3" hidden="1"/>
    <col min="8675" max="8675" width="38.5703125" style="3" hidden="1"/>
    <col min="8676" max="8680" width="10.28515625" style="3" hidden="1"/>
    <col min="8681" max="8681" width="10" style="3" hidden="1"/>
    <col min="8682" max="8682" width="10.42578125" style="3" hidden="1"/>
    <col min="8683" max="8930" width="10" style="3" hidden="1"/>
    <col min="8931" max="8931" width="38.5703125" style="3" hidden="1"/>
    <col min="8932" max="8936" width="10.28515625" style="3" hidden="1"/>
    <col min="8937" max="8937" width="10" style="3" hidden="1"/>
    <col min="8938" max="8938" width="10.42578125" style="3" hidden="1"/>
    <col min="8939" max="9186" width="10" style="3" hidden="1"/>
    <col min="9187" max="9187" width="38.5703125" style="3" hidden="1"/>
    <col min="9188" max="9192" width="10.28515625" style="3" hidden="1"/>
    <col min="9193" max="9193" width="10" style="3" hidden="1"/>
    <col min="9194" max="9194" width="10.42578125" style="3" hidden="1"/>
    <col min="9195" max="9442" width="10" style="3" hidden="1"/>
    <col min="9443" max="9443" width="38.5703125" style="3" hidden="1"/>
    <col min="9444" max="9448" width="10.28515625" style="3" hidden="1"/>
    <col min="9449" max="9449" width="10" style="3" hidden="1"/>
    <col min="9450" max="9450" width="10.42578125" style="3" hidden="1"/>
    <col min="9451" max="9698" width="10" style="3" hidden="1"/>
    <col min="9699" max="9699" width="38.5703125" style="3" hidden="1"/>
    <col min="9700" max="9704" width="10.28515625" style="3" hidden="1"/>
    <col min="9705" max="9705" width="10" style="3" hidden="1"/>
    <col min="9706" max="9706" width="10.42578125" style="3" hidden="1"/>
    <col min="9707" max="9954" width="10" style="3" hidden="1"/>
    <col min="9955" max="9955" width="38.5703125" style="3" hidden="1"/>
    <col min="9956" max="9960" width="10.28515625" style="3" hidden="1"/>
    <col min="9961" max="9961" width="10" style="3" hidden="1"/>
    <col min="9962" max="9962" width="10.42578125" style="3" hidden="1"/>
    <col min="9963" max="10210" width="10" style="3" hidden="1"/>
    <col min="10211" max="10211" width="38.5703125" style="3" hidden="1"/>
    <col min="10212" max="10216" width="10.28515625" style="3" hidden="1"/>
    <col min="10217" max="10217" width="10" style="3" hidden="1"/>
    <col min="10218" max="10218" width="10.42578125" style="3" hidden="1"/>
    <col min="10219" max="10466" width="10" style="3" hidden="1"/>
    <col min="10467" max="10467" width="38.5703125" style="3" hidden="1"/>
    <col min="10468" max="10472" width="10.28515625" style="3" hidden="1"/>
    <col min="10473" max="10473" width="10" style="3" hidden="1"/>
    <col min="10474" max="10474" width="10.42578125" style="3" hidden="1"/>
    <col min="10475" max="10722" width="10" style="3" hidden="1"/>
    <col min="10723" max="10723" width="38.5703125" style="3" hidden="1"/>
    <col min="10724" max="10728" width="10.28515625" style="3" hidden="1"/>
    <col min="10729" max="10729" width="10" style="3" hidden="1"/>
    <col min="10730" max="10730" width="10.42578125" style="3" hidden="1"/>
    <col min="10731" max="10978" width="10" style="3" hidden="1"/>
    <col min="10979" max="10979" width="38.5703125" style="3" hidden="1"/>
    <col min="10980" max="10984" width="10.28515625" style="3" hidden="1"/>
    <col min="10985" max="10985" width="10" style="3" hidden="1"/>
    <col min="10986" max="10986" width="10.42578125" style="3" hidden="1"/>
    <col min="10987" max="11234" width="10" style="3" hidden="1"/>
    <col min="11235" max="11235" width="38.5703125" style="3" hidden="1"/>
    <col min="11236" max="11240" width="10.28515625" style="3" hidden="1"/>
    <col min="11241" max="11241" width="10" style="3" hidden="1"/>
    <col min="11242" max="11242" width="10.42578125" style="3" hidden="1"/>
    <col min="11243" max="11490" width="10" style="3" hidden="1"/>
    <col min="11491" max="11491" width="38.5703125" style="3" hidden="1"/>
    <col min="11492" max="11496" width="10.28515625" style="3" hidden="1"/>
    <col min="11497" max="11497" width="10" style="3" hidden="1"/>
    <col min="11498" max="11498" width="10.42578125" style="3" hidden="1"/>
    <col min="11499" max="11746" width="10" style="3" hidden="1"/>
    <col min="11747" max="11747" width="38.5703125" style="3" hidden="1"/>
    <col min="11748" max="11752" width="10.28515625" style="3" hidden="1"/>
    <col min="11753" max="11753" width="10" style="3" hidden="1"/>
    <col min="11754" max="11754" width="10.42578125" style="3" hidden="1"/>
    <col min="11755" max="12002" width="10" style="3" hidden="1"/>
    <col min="12003" max="12003" width="38.5703125" style="3" hidden="1"/>
    <col min="12004" max="12008" width="10.28515625" style="3" hidden="1"/>
    <col min="12009" max="12009" width="10" style="3" hidden="1"/>
    <col min="12010" max="12010" width="10.42578125" style="3" hidden="1"/>
    <col min="12011" max="12258" width="10" style="3" hidden="1"/>
    <col min="12259" max="12259" width="38.5703125" style="3" hidden="1"/>
    <col min="12260" max="12264" width="10.28515625" style="3" hidden="1"/>
    <col min="12265" max="12265" width="10" style="3" hidden="1"/>
    <col min="12266" max="12266" width="10.42578125" style="3" hidden="1"/>
    <col min="12267" max="12514" width="10" style="3" hidden="1"/>
    <col min="12515" max="12515" width="38.5703125" style="3" hidden="1"/>
    <col min="12516" max="12520" width="10.28515625" style="3" hidden="1"/>
    <col min="12521" max="12521" width="10" style="3" hidden="1"/>
    <col min="12522" max="12522" width="10.42578125" style="3" hidden="1"/>
    <col min="12523" max="12770" width="10" style="3" hidden="1"/>
    <col min="12771" max="12771" width="38.5703125" style="3" hidden="1"/>
    <col min="12772" max="12776" width="10.28515625" style="3" hidden="1"/>
    <col min="12777" max="12777" width="10" style="3" hidden="1"/>
    <col min="12778" max="12778" width="10.42578125" style="3" hidden="1"/>
    <col min="12779" max="13026" width="10" style="3" hidden="1"/>
    <col min="13027" max="13027" width="38.5703125" style="3" hidden="1"/>
    <col min="13028" max="13032" width="10.28515625" style="3" hidden="1"/>
    <col min="13033" max="13033" width="10" style="3" hidden="1"/>
    <col min="13034" max="13034" width="10.42578125" style="3" hidden="1"/>
    <col min="13035" max="13282" width="10" style="3" hidden="1"/>
    <col min="13283" max="13283" width="38.5703125" style="3" hidden="1"/>
    <col min="13284" max="13288" width="10.28515625" style="3" hidden="1"/>
    <col min="13289" max="13289" width="10" style="3" hidden="1"/>
    <col min="13290" max="13290" width="10.42578125" style="3" hidden="1"/>
    <col min="13291" max="13538" width="10" style="3" hidden="1"/>
    <col min="13539" max="13539" width="38.5703125" style="3" hidden="1"/>
    <col min="13540" max="13544" width="10.28515625" style="3" hidden="1"/>
    <col min="13545" max="13545" width="10" style="3" hidden="1"/>
    <col min="13546" max="13546" width="10.42578125" style="3" hidden="1"/>
    <col min="13547" max="13794" width="10" style="3" hidden="1"/>
    <col min="13795" max="13795" width="38.5703125" style="3" hidden="1"/>
    <col min="13796" max="13800" width="10.28515625" style="3" hidden="1"/>
    <col min="13801" max="13801" width="10" style="3" hidden="1"/>
    <col min="13802" max="13802" width="10.42578125" style="3" hidden="1"/>
    <col min="13803" max="14050" width="10" style="3" hidden="1"/>
    <col min="14051" max="14051" width="38.5703125" style="3" hidden="1"/>
    <col min="14052" max="14056" width="10.28515625" style="3" hidden="1"/>
    <col min="14057" max="14057" width="10" style="3" hidden="1"/>
    <col min="14058" max="14058" width="10.42578125" style="3" hidden="1"/>
    <col min="14059" max="14306" width="10" style="3" hidden="1"/>
    <col min="14307" max="14307" width="38.5703125" style="3" hidden="1"/>
    <col min="14308" max="14312" width="10.28515625" style="3" hidden="1"/>
    <col min="14313" max="14313" width="10" style="3" hidden="1"/>
    <col min="14314" max="14314" width="10.42578125" style="3" hidden="1"/>
    <col min="14315" max="14562" width="10" style="3" hidden="1"/>
    <col min="14563" max="14563" width="38.5703125" style="3" hidden="1"/>
    <col min="14564" max="14568" width="10.28515625" style="3" hidden="1"/>
    <col min="14569" max="14569" width="10" style="3" hidden="1"/>
    <col min="14570" max="14570" width="10.42578125" style="3" hidden="1"/>
    <col min="14571" max="14818" width="10" style="3" hidden="1"/>
    <col min="14819" max="14819" width="38.5703125" style="3" hidden="1"/>
    <col min="14820" max="14824" width="10.28515625" style="3" hidden="1"/>
    <col min="14825" max="14825" width="10" style="3" hidden="1"/>
    <col min="14826" max="14826" width="10.42578125" style="3" hidden="1"/>
    <col min="14827" max="15074" width="10" style="3" hidden="1"/>
    <col min="15075" max="15075" width="38.5703125" style="3" hidden="1"/>
    <col min="15076" max="15080" width="10.28515625" style="3" hidden="1"/>
    <col min="15081" max="15081" width="10" style="3" hidden="1"/>
    <col min="15082" max="15082" width="10.42578125" style="3" hidden="1"/>
    <col min="15083" max="15330" width="10" style="3" hidden="1"/>
    <col min="15331" max="15331" width="38.5703125" style="3" hidden="1"/>
    <col min="15332" max="15336" width="10.28515625" style="3" hidden="1"/>
    <col min="15337" max="15337" width="10" style="3" hidden="1"/>
    <col min="15338" max="15338" width="10.42578125" style="3" hidden="1"/>
    <col min="15339" max="15586" width="10" style="3" hidden="1"/>
    <col min="15587" max="15587" width="38.5703125" style="3" hidden="1"/>
    <col min="15588" max="15592" width="10.28515625" style="3" hidden="1"/>
    <col min="15593" max="15593" width="10" style="3" hidden="1"/>
    <col min="15594" max="15594" width="10.42578125" style="3" hidden="1"/>
    <col min="15595" max="15842" width="10" style="3" hidden="1"/>
    <col min="15843" max="15843" width="38.5703125" style="3" hidden="1"/>
    <col min="15844" max="15848" width="10.28515625" style="3" hidden="1"/>
    <col min="15849" max="15849" width="10" style="3" hidden="1"/>
    <col min="15850" max="15850" width="10.42578125" style="3" hidden="1"/>
    <col min="15851" max="16098" width="10" style="3" hidden="1"/>
    <col min="16099" max="16099" width="38.5703125" style="3" hidden="1"/>
    <col min="16100" max="16104" width="10.28515625" style="3" hidden="1"/>
    <col min="16105" max="16105" width="10" style="3" hidden="1"/>
    <col min="16106" max="16106" width="10.42578125" style="3" hidden="1"/>
    <col min="16107" max="16384" width="10" style="3" hidden="1"/>
  </cols>
  <sheetData>
    <row r="1" spans="1:26" s="47" customFormat="1" ht="23.25">
      <c r="A1" s="1" t="s">
        <v>54</v>
      </c>
      <c r="B1" s="119" t="str">
        <f ca="1">RIGHT(CELL("dateiname",A1),LEN(CELL("dateiname",A1))-FIND("]",CELL("dateiname",A1)))</f>
        <v>Salzburg</v>
      </c>
    </row>
    <row r="2" spans="1:26" s="47" customFormat="1"/>
    <row r="3" spans="1:26" s="47" customFormat="1"/>
    <row r="4" spans="1:26" s="48" customFormat="1" ht="15.75" customHeight="1">
      <c r="A4" s="155" t="s">
        <v>68</v>
      </c>
      <c r="B4" s="156"/>
      <c r="C4" s="156"/>
      <c r="D4" s="156"/>
      <c r="E4" s="156"/>
      <c r="F4" s="156"/>
      <c r="G4" s="156"/>
      <c r="H4" s="156"/>
      <c r="I4" s="156"/>
      <c r="J4" s="156"/>
      <c r="K4" s="156"/>
      <c r="L4" s="156"/>
      <c r="M4" s="156"/>
      <c r="N4" s="156"/>
      <c r="O4" s="156"/>
      <c r="P4" s="156"/>
      <c r="Q4" s="156"/>
      <c r="T4" s="2"/>
    </row>
    <row r="5" spans="1:26" s="48" customFormat="1" ht="28.5" customHeight="1">
      <c r="A5" s="156"/>
      <c r="B5" s="156"/>
      <c r="C5" s="156"/>
      <c r="D5" s="156"/>
      <c r="E5" s="156"/>
      <c r="F5" s="156"/>
      <c r="G5" s="156"/>
      <c r="H5" s="156"/>
      <c r="I5" s="156"/>
      <c r="J5" s="156"/>
      <c r="K5" s="156"/>
      <c r="L5" s="156"/>
      <c r="M5" s="156"/>
      <c r="N5" s="156"/>
      <c r="O5" s="156"/>
      <c r="P5" s="156"/>
      <c r="Q5" s="156"/>
      <c r="T5" s="2"/>
    </row>
    <row r="6" spans="1:26" ht="15" customHeight="1">
      <c r="A6" s="156"/>
      <c r="B6" s="156"/>
      <c r="C6" s="156"/>
      <c r="D6" s="156"/>
      <c r="E6" s="156"/>
      <c r="F6" s="156"/>
      <c r="G6" s="156"/>
      <c r="H6" s="156"/>
      <c r="I6" s="156"/>
      <c r="J6" s="156"/>
      <c r="K6" s="156"/>
      <c r="L6" s="156"/>
      <c r="M6" s="156"/>
      <c r="N6" s="156"/>
      <c r="O6" s="156"/>
      <c r="P6" s="156"/>
      <c r="Q6" s="156"/>
    </row>
    <row r="7" spans="1:26">
      <c r="A7" s="156"/>
      <c r="B7" s="156"/>
      <c r="C7" s="156"/>
      <c r="D7" s="156"/>
      <c r="E7" s="156"/>
      <c r="F7" s="156"/>
      <c r="G7" s="156"/>
      <c r="H7" s="156"/>
      <c r="I7" s="156"/>
      <c r="J7" s="156"/>
      <c r="K7" s="156"/>
      <c r="L7" s="156"/>
      <c r="M7" s="156"/>
      <c r="N7" s="156"/>
      <c r="O7" s="156"/>
      <c r="P7" s="156"/>
      <c r="Q7" s="156"/>
    </row>
    <row r="8" spans="1:26" ht="54.75" customHeight="1">
      <c r="A8" s="156"/>
      <c r="B8" s="156"/>
      <c r="C8" s="156"/>
      <c r="D8" s="156"/>
      <c r="E8" s="156"/>
      <c r="F8" s="156"/>
      <c r="G8" s="156"/>
      <c r="H8" s="156"/>
      <c r="I8" s="156"/>
      <c r="J8" s="156"/>
      <c r="K8" s="156"/>
      <c r="L8" s="156"/>
      <c r="M8" s="156"/>
      <c r="N8" s="156"/>
      <c r="O8" s="156"/>
      <c r="P8" s="156"/>
      <c r="Q8" s="156"/>
    </row>
    <row r="9" spans="1:26" s="51" customFormat="1" ht="15.75" thickBot="1">
      <c r="A9" s="49"/>
      <c r="B9" s="49"/>
      <c r="C9" s="49"/>
      <c r="D9" s="49"/>
      <c r="E9" s="50"/>
      <c r="F9" s="50"/>
      <c r="G9" s="50"/>
      <c r="H9" s="50"/>
      <c r="I9" s="50"/>
      <c r="J9" s="50"/>
      <c r="K9" s="50"/>
      <c r="L9" s="50"/>
      <c r="M9" s="50"/>
      <c r="N9" s="50"/>
      <c r="O9" s="50"/>
      <c r="P9" s="50"/>
      <c r="Q9" s="50"/>
    </row>
    <row r="10" spans="1:26" s="51" customFormat="1" ht="15.75" thickTop="1">
      <c r="A10" s="34" t="s">
        <v>94</v>
      </c>
      <c r="B10" s="157">
        <f>'Finanzierungslücken Übersicht'!B5:D5</f>
        <v>0</v>
      </c>
      <c r="C10" s="157"/>
      <c r="D10" s="157"/>
      <c r="G10" s="50"/>
      <c r="H10" s="50"/>
      <c r="I10" s="50"/>
      <c r="J10" s="50"/>
      <c r="K10" s="50"/>
      <c r="L10" s="50"/>
      <c r="M10" s="50"/>
      <c r="N10" s="50"/>
      <c r="O10" s="50"/>
      <c r="P10" s="50"/>
      <c r="Q10" s="50"/>
    </row>
    <row r="11" spans="1:26" s="51" customFormat="1">
      <c r="A11" s="35" t="s">
        <v>37</v>
      </c>
      <c r="B11" s="158">
        <f>'Finanzierungslücken Übersicht'!B6:D6</f>
        <v>0</v>
      </c>
      <c r="C11" s="158"/>
      <c r="D11" s="158"/>
      <c r="F11" s="50"/>
      <c r="G11" s="50"/>
      <c r="H11" s="50"/>
      <c r="I11" s="50"/>
      <c r="J11" s="50"/>
      <c r="K11" s="50"/>
      <c r="L11" s="50"/>
      <c r="M11" s="50"/>
      <c r="N11" s="50"/>
      <c r="O11" s="50"/>
      <c r="P11" s="50"/>
      <c r="Q11" s="50"/>
    </row>
    <row r="12" spans="1:26" s="51" customFormat="1" ht="15.75" customHeight="1">
      <c r="A12" s="36" t="s">
        <v>38</v>
      </c>
      <c r="B12" s="158">
        <f>'Finanzierungslücken Übersicht'!B7:D7</f>
        <v>0</v>
      </c>
      <c r="C12" s="158"/>
      <c r="D12" s="158"/>
      <c r="F12" s="50"/>
      <c r="G12" s="50"/>
      <c r="H12" s="50"/>
      <c r="I12" s="50"/>
      <c r="J12" s="50"/>
      <c r="K12" s="50"/>
      <c r="L12" s="50"/>
      <c r="M12" s="50"/>
      <c r="N12" s="50"/>
      <c r="O12" s="50"/>
      <c r="P12" s="50"/>
      <c r="Q12" s="50"/>
    </row>
    <row r="13" spans="1:26" s="51" customFormat="1" ht="15.75" thickBot="1">
      <c r="A13" s="52" t="s">
        <v>93</v>
      </c>
      <c r="B13" s="159">
        <f>'Finanzierungslücken Übersicht'!B8:D8</f>
        <v>60</v>
      </c>
      <c r="C13" s="159"/>
      <c r="D13" s="159"/>
      <c r="E13" s="50"/>
      <c r="F13" s="50"/>
      <c r="G13" s="53"/>
      <c r="H13" s="50"/>
      <c r="I13" s="50"/>
      <c r="J13" s="50"/>
      <c r="K13" s="50"/>
      <c r="L13" s="50"/>
      <c r="M13" s="50"/>
      <c r="N13" s="50"/>
      <c r="O13" s="50"/>
      <c r="P13" s="50"/>
      <c r="Q13" s="50"/>
    </row>
    <row r="14" spans="1:26" s="51" customFormat="1" ht="15.75" thickTop="1">
      <c r="A14" s="50"/>
      <c r="B14" s="50"/>
      <c r="C14" s="50"/>
      <c r="D14" s="50"/>
      <c r="E14" s="50"/>
      <c r="F14" s="50"/>
      <c r="G14" s="50"/>
      <c r="H14" s="50"/>
      <c r="I14" s="50"/>
      <c r="J14" s="50"/>
      <c r="K14" s="50"/>
      <c r="L14" s="50"/>
      <c r="M14" s="50"/>
      <c r="N14" s="50"/>
      <c r="O14" s="50"/>
      <c r="P14" s="50"/>
      <c r="Q14" s="50"/>
    </row>
    <row r="15" spans="1:26" ht="16.149999999999999" customHeight="1" thickBot="1"/>
    <row r="16" spans="1:26" ht="15.75" thickBot="1">
      <c r="A16" s="160" t="s">
        <v>9</v>
      </c>
      <c r="B16" s="161"/>
      <c r="C16" s="161"/>
      <c r="D16" s="161"/>
      <c r="E16" s="161"/>
      <c r="F16" s="161"/>
      <c r="G16" s="161"/>
      <c r="H16" s="161"/>
      <c r="I16" s="161"/>
      <c r="J16" s="161"/>
      <c r="K16" s="161"/>
      <c r="L16" s="161"/>
      <c r="M16" s="161"/>
      <c r="N16" s="161"/>
      <c r="O16" s="161"/>
      <c r="P16" s="161"/>
      <c r="Q16" s="161"/>
      <c r="R16" s="161"/>
      <c r="S16" s="161"/>
      <c r="T16" s="161"/>
      <c r="U16" s="161"/>
      <c r="V16" s="161"/>
      <c r="W16" s="161"/>
      <c r="X16" s="161"/>
      <c r="Y16" s="161"/>
      <c r="Z16" s="162"/>
    </row>
    <row r="17" spans="1:30" s="4" customFormat="1" ht="17.25" customHeight="1">
      <c r="A17" s="114" t="s">
        <v>12</v>
      </c>
      <c r="B17" s="115">
        <v>1</v>
      </c>
      <c r="C17" s="72">
        <v>2</v>
      </c>
      <c r="D17" s="72">
        <v>3</v>
      </c>
      <c r="E17" s="72">
        <v>4</v>
      </c>
      <c r="F17" s="72">
        <v>5</v>
      </c>
      <c r="G17" s="72">
        <v>6</v>
      </c>
      <c r="H17" s="72">
        <v>7</v>
      </c>
      <c r="I17" s="72">
        <v>8</v>
      </c>
      <c r="J17" s="72">
        <v>9</v>
      </c>
      <c r="K17" s="72">
        <v>10</v>
      </c>
      <c r="L17" s="72">
        <v>11</v>
      </c>
      <c r="M17" s="72">
        <v>12</v>
      </c>
      <c r="N17" s="72">
        <v>13</v>
      </c>
      <c r="O17" s="72">
        <v>14</v>
      </c>
      <c r="P17" s="72">
        <v>15</v>
      </c>
      <c r="Q17" s="72">
        <v>16</v>
      </c>
      <c r="R17" s="72">
        <v>17</v>
      </c>
      <c r="S17" s="72">
        <v>18</v>
      </c>
      <c r="T17" s="72">
        <v>19</v>
      </c>
      <c r="U17" s="72">
        <v>20</v>
      </c>
      <c r="V17" s="72">
        <v>21</v>
      </c>
      <c r="W17" s="72">
        <v>22</v>
      </c>
      <c r="X17" s="72">
        <v>23</v>
      </c>
      <c r="Y17" s="72">
        <v>24</v>
      </c>
      <c r="Z17" s="73">
        <v>25</v>
      </c>
    </row>
    <row r="18" spans="1:30" s="56" customFormat="1">
      <c r="A18" s="116" t="s">
        <v>20</v>
      </c>
      <c r="B18" s="14">
        <f>B45</f>
        <v>0</v>
      </c>
      <c r="C18" s="14">
        <f>C45</f>
        <v>0</v>
      </c>
      <c r="D18" s="14">
        <f>D45</f>
        <v>0</v>
      </c>
      <c r="E18" s="14">
        <f>E45</f>
        <v>0</v>
      </c>
      <c r="F18" s="14">
        <f>F45</f>
        <v>0</v>
      </c>
      <c r="G18" s="16"/>
      <c r="H18" s="16"/>
      <c r="I18" s="16"/>
      <c r="J18" s="16"/>
      <c r="K18" s="16"/>
      <c r="L18" s="16"/>
      <c r="M18" s="16"/>
      <c r="N18" s="16"/>
      <c r="O18" s="16"/>
      <c r="P18" s="16"/>
      <c r="Q18" s="16"/>
      <c r="R18" s="16"/>
      <c r="S18" s="16"/>
      <c r="T18" s="16"/>
      <c r="U18" s="16"/>
      <c r="V18" s="16"/>
      <c r="W18" s="16"/>
      <c r="X18" s="16"/>
      <c r="Y18" s="16"/>
      <c r="Z18" s="17"/>
    </row>
    <row r="19" spans="1:30" s="8" customFormat="1">
      <c r="A19" s="116" t="s">
        <v>21</v>
      </c>
      <c r="B19" s="14">
        <f t="shared" ref="B19:V19" si="0">B95</f>
        <v>0</v>
      </c>
      <c r="C19" s="14">
        <f t="shared" si="0"/>
        <v>0</v>
      </c>
      <c r="D19" s="14">
        <f t="shared" si="0"/>
        <v>0</v>
      </c>
      <c r="E19" s="14">
        <f t="shared" si="0"/>
        <v>0</v>
      </c>
      <c r="F19" s="14">
        <f t="shared" si="0"/>
        <v>0</v>
      </c>
      <c r="G19" s="18">
        <f t="shared" si="0"/>
        <v>0</v>
      </c>
      <c r="H19" s="18">
        <f t="shared" si="0"/>
        <v>0</v>
      </c>
      <c r="I19" s="18">
        <f t="shared" si="0"/>
        <v>0</v>
      </c>
      <c r="J19" s="18">
        <f t="shared" si="0"/>
        <v>0</v>
      </c>
      <c r="K19" s="18">
        <f t="shared" si="0"/>
        <v>0</v>
      </c>
      <c r="L19" s="18">
        <f t="shared" si="0"/>
        <v>0</v>
      </c>
      <c r="M19" s="18">
        <f t="shared" si="0"/>
        <v>0</v>
      </c>
      <c r="N19" s="18">
        <f t="shared" si="0"/>
        <v>0</v>
      </c>
      <c r="O19" s="18">
        <f t="shared" si="0"/>
        <v>0</v>
      </c>
      <c r="P19" s="18">
        <f t="shared" si="0"/>
        <v>0</v>
      </c>
      <c r="Q19" s="18">
        <f t="shared" si="0"/>
        <v>0</v>
      </c>
      <c r="R19" s="18">
        <f t="shared" si="0"/>
        <v>0</v>
      </c>
      <c r="S19" s="18">
        <f t="shared" si="0"/>
        <v>0</v>
      </c>
      <c r="T19" s="18">
        <f t="shared" si="0"/>
        <v>0</v>
      </c>
      <c r="U19" s="18">
        <f t="shared" si="0"/>
        <v>0</v>
      </c>
      <c r="V19" s="18">
        <f t="shared" si="0"/>
        <v>0</v>
      </c>
      <c r="W19" s="18">
        <f>W95</f>
        <v>0</v>
      </c>
      <c r="X19" s="18">
        <f>X95</f>
        <v>0</v>
      </c>
      <c r="Y19" s="18">
        <f>Y95</f>
        <v>0</v>
      </c>
      <c r="Z19" s="19">
        <f>Z95</f>
        <v>0</v>
      </c>
    </row>
    <row r="20" spans="1:30" s="8" customFormat="1" ht="17.25" customHeight="1">
      <c r="A20" s="116" t="s">
        <v>22</v>
      </c>
      <c r="B20" s="14">
        <f>B77</f>
        <v>0</v>
      </c>
      <c r="C20" s="14">
        <f t="shared" ref="C20:F20" si="1">C77</f>
        <v>0</v>
      </c>
      <c r="D20" s="14">
        <f t="shared" si="1"/>
        <v>0</v>
      </c>
      <c r="E20" s="14">
        <f t="shared" si="1"/>
        <v>0</v>
      </c>
      <c r="F20" s="14">
        <f t="shared" si="1"/>
        <v>0</v>
      </c>
      <c r="G20" s="18">
        <f>G77</f>
        <v>0</v>
      </c>
      <c r="H20" s="18">
        <f>H77</f>
        <v>0</v>
      </c>
      <c r="I20" s="18">
        <f t="shared" ref="I20:V20" si="2">I77</f>
        <v>0</v>
      </c>
      <c r="J20" s="18">
        <f t="shared" si="2"/>
        <v>0</v>
      </c>
      <c r="K20" s="18">
        <f t="shared" si="2"/>
        <v>0</v>
      </c>
      <c r="L20" s="18">
        <f t="shared" si="2"/>
        <v>0</v>
      </c>
      <c r="M20" s="18">
        <f t="shared" si="2"/>
        <v>0</v>
      </c>
      <c r="N20" s="18">
        <f t="shared" si="2"/>
        <v>0</v>
      </c>
      <c r="O20" s="18">
        <f t="shared" si="2"/>
        <v>0</v>
      </c>
      <c r="P20" s="18">
        <f t="shared" si="2"/>
        <v>0</v>
      </c>
      <c r="Q20" s="18">
        <f t="shared" si="2"/>
        <v>0</v>
      </c>
      <c r="R20" s="18">
        <f t="shared" si="2"/>
        <v>0</v>
      </c>
      <c r="S20" s="18">
        <f t="shared" si="2"/>
        <v>0</v>
      </c>
      <c r="T20" s="18">
        <f t="shared" si="2"/>
        <v>0</v>
      </c>
      <c r="U20" s="18">
        <f t="shared" si="2"/>
        <v>0</v>
      </c>
      <c r="V20" s="18">
        <f t="shared" si="2"/>
        <v>0</v>
      </c>
      <c r="W20" s="18">
        <f>W77</f>
        <v>0</v>
      </c>
      <c r="X20" s="18">
        <f>X77</f>
        <v>0</v>
      </c>
      <c r="Y20" s="18">
        <f>Y77</f>
        <v>0</v>
      </c>
      <c r="Z20" s="19">
        <f>Z77</f>
        <v>0</v>
      </c>
      <c r="AA20" s="5"/>
      <c r="AB20" s="6"/>
      <c r="AC20" s="6"/>
      <c r="AD20" s="6"/>
    </row>
    <row r="21" spans="1:30" s="8" customFormat="1">
      <c r="A21" s="116" t="s">
        <v>6</v>
      </c>
      <c r="B21" s="14">
        <f>B19-B20</f>
        <v>0</v>
      </c>
      <c r="C21" s="14">
        <f t="shared" ref="C21:Z21" si="3">C19-C20</f>
        <v>0</v>
      </c>
      <c r="D21" s="14">
        <f t="shared" si="3"/>
        <v>0</v>
      </c>
      <c r="E21" s="14">
        <f t="shared" si="3"/>
        <v>0</v>
      </c>
      <c r="F21" s="14">
        <f t="shared" si="3"/>
        <v>0</v>
      </c>
      <c r="G21" s="18">
        <f t="shared" si="3"/>
        <v>0</v>
      </c>
      <c r="H21" s="18">
        <f t="shared" si="3"/>
        <v>0</v>
      </c>
      <c r="I21" s="18">
        <f t="shared" si="3"/>
        <v>0</v>
      </c>
      <c r="J21" s="18">
        <f t="shared" si="3"/>
        <v>0</v>
      </c>
      <c r="K21" s="18">
        <f t="shared" si="3"/>
        <v>0</v>
      </c>
      <c r="L21" s="18">
        <f t="shared" si="3"/>
        <v>0</v>
      </c>
      <c r="M21" s="18">
        <f t="shared" si="3"/>
        <v>0</v>
      </c>
      <c r="N21" s="18">
        <f t="shared" si="3"/>
        <v>0</v>
      </c>
      <c r="O21" s="18">
        <f t="shared" si="3"/>
        <v>0</v>
      </c>
      <c r="P21" s="18">
        <f t="shared" si="3"/>
        <v>0</v>
      </c>
      <c r="Q21" s="18">
        <f t="shared" si="3"/>
        <v>0</v>
      </c>
      <c r="R21" s="18">
        <f t="shared" si="3"/>
        <v>0</v>
      </c>
      <c r="S21" s="18">
        <f t="shared" si="3"/>
        <v>0</v>
      </c>
      <c r="T21" s="18">
        <f t="shared" si="3"/>
        <v>0</v>
      </c>
      <c r="U21" s="18">
        <f t="shared" si="3"/>
        <v>0</v>
      </c>
      <c r="V21" s="18">
        <f t="shared" si="3"/>
        <v>0</v>
      </c>
      <c r="W21" s="18">
        <f t="shared" si="3"/>
        <v>0</v>
      </c>
      <c r="X21" s="18">
        <f t="shared" si="3"/>
        <v>0</v>
      </c>
      <c r="Y21" s="18">
        <f t="shared" si="3"/>
        <v>0</v>
      </c>
      <c r="Z21" s="19">
        <f t="shared" si="3"/>
        <v>0</v>
      </c>
      <c r="AA21" s="3"/>
      <c r="AB21" s="3"/>
      <c r="AC21" s="3"/>
      <c r="AD21" s="3"/>
    </row>
    <row r="22" spans="1:30" s="57" customFormat="1" ht="18" customHeight="1" thickBot="1">
      <c r="A22" s="117" t="s">
        <v>5</v>
      </c>
      <c r="B22" s="96">
        <f>1/((1+$D$31)^(B17-1))</f>
        <v>1</v>
      </c>
      <c r="C22" s="96">
        <f t="shared" ref="C22:Z22" si="4">1/((1+$D$31)^(C17-1))</f>
        <v>0.96153846153846145</v>
      </c>
      <c r="D22" s="96">
        <f t="shared" si="4"/>
        <v>0.92455621301775137</v>
      </c>
      <c r="E22" s="96">
        <f t="shared" si="4"/>
        <v>0.88899635867091487</v>
      </c>
      <c r="F22" s="96">
        <f t="shared" si="4"/>
        <v>0.85480419102972571</v>
      </c>
      <c r="G22" s="96">
        <f t="shared" si="4"/>
        <v>0.82192710675935154</v>
      </c>
      <c r="H22" s="96">
        <f t="shared" si="4"/>
        <v>0.79031452573014571</v>
      </c>
      <c r="I22" s="96">
        <f t="shared" si="4"/>
        <v>0.75991781320206331</v>
      </c>
      <c r="J22" s="96">
        <f t="shared" si="4"/>
        <v>0.73069020500198378</v>
      </c>
      <c r="K22" s="96">
        <f t="shared" si="4"/>
        <v>0.70258673557883045</v>
      </c>
      <c r="L22" s="96">
        <f t="shared" si="4"/>
        <v>0.67556416882579851</v>
      </c>
      <c r="M22" s="96">
        <f t="shared" si="4"/>
        <v>0.6495809315632679</v>
      </c>
      <c r="N22" s="96">
        <f t="shared" si="4"/>
        <v>0.62459704958006512</v>
      </c>
      <c r="O22" s="96">
        <f t="shared" si="4"/>
        <v>0.600574086134678</v>
      </c>
      <c r="P22" s="96">
        <f t="shared" si="4"/>
        <v>0.57747508282180582</v>
      </c>
      <c r="Q22" s="96">
        <f t="shared" si="4"/>
        <v>0.55526450271327477</v>
      </c>
      <c r="R22" s="96">
        <f t="shared" si="4"/>
        <v>0.53390817568584104</v>
      </c>
      <c r="S22" s="96">
        <f t="shared" si="4"/>
        <v>0.51337324585177024</v>
      </c>
      <c r="T22" s="96">
        <f t="shared" si="4"/>
        <v>0.49362812101131748</v>
      </c>
      <c r="U22" s="96">
        <f t="shared" si="4"/>
        <v>0.47464242404934376</v>
      </c>
      <c r="V22" s="96">
        <f t="shared" si="4"/>
        <v>0.45638694620129205</v>
      </c>
      <c r="W22" s="96">
        <f t="shared" si="4"/>
        <v>0.43883360211662686</v>
      </c>
      <c r="X22" s="96">
        <f t="shared" si="4"/>
        <v>0.42195538665060278</v>
      </c>
      <c r="Y22" s="96">
        <f t="shared" si="4"/>
        <v>0.40572633331788732</v>
      </c>
      <c r="Z22" s="101">
        <f t="shared" si="4"/>
        <v>0.39012147434412242</v>
      </c>
    </row>
    <row r="23" spans="1:30" s="8" customFormat="1" ht="14.25" customHeight="1" thickBot="1">
      <c r="A23" s="21" t="s">
        <v>4</v>
      </c>
      <c r="B23" s="22">
        <f t="shared" ref="B23:V23" si="5">+B21*B22</f>
        <v>0</v>
      </c>
      <c r="C23" s="22">
        <f t="shared" si="5"/>
        <v>0</v>
      </c>
      <c r="D23" s="22">
        <f t="shared" si="5"/>
        <v>0</v>
      </c>
      <c r="E23" s="22">
        <f t="shared" si="5"/>
        <v>0</v>
      </c>
      <c r="F23" s="22">
        <f t="shared" si="5"/>
        <v>0</v>
      </c>
      <c r="G23" s="22">
        <f t="shared" si="5"/>
        <v>0</v>
      </c>
      <c r="H23" s="22">
        <f t="shared" si="5"/>
        <v>0</v>
      </c>
      <c r="I23" s="22">
        <f t="shared" si="5"/>
        <v>0</v>
      </c>
      <c r="J23" s="22">
        <f t="shared" si="5"/>
        <v>0</v>
      </c>
      <c r="K23" s="22">
        <f t="shared" si="5"/>
        <v>0</v>
      </c>
      <c r="L23" s="22">
        <f t="shared" si="5"/>
        <v>0</v>
      </c>
      <c r="M23" s="22">
        <f t="shared" si="5"/>
        <v>0</v>
      </c>
      <c r="N23" s="22">
        <f t="shared" si="5"/>
        <v>0</v>
      </c>
      <c r="O23" s="22">
        <f t="shared" si="5"/>
        <v>0</v>
      </c>
      <c r="P23" s="22">
        <f t="shared" si="5"/>
        <v>0</v>
      </c>
      <c r="Q23" s="22">
        <f t="shared" si="5"/>
        <v>0</v>
      </c>
      <c r="R23" s="22">
        <f t="shared" si="5"/>
        <v>0</v>
      </c>
      <c r="S23" s="22">
        <f t="shared" si="5"/>
        <v>0</v>
      </c>
      <c r="T23" s="22">
        <f t="shared" si="5"/>
        <v>0</v>
      </c>
      <c r="U23" s="22">
        <f t="shared" si="5"/>
        <v>0</v>
      </c>
      <c r="V23" s="22">
        <f t="shared" si="5"/>
        <v>0</v>
      </c>
      <c r="W23" s="22">
        <f>IF(B13&lt;13,0,+W21*W22)</f>
        <v>0</v>
      </c>
      <c r="X23" s="22">
        <f>IF(B13&lt;25,0,+X21*X22)</f>
        <v>0</v>
      </c>
      <c r="Y23" s="22">
        <f>IF(B13&lt;37,0,+Y21*Y22)</f>
        <v>0</v>
      </c>
      <c r="Z23" s="22">
        <f>IF(B13&lt;49,0,+Z21*Z22)</f>
        <v>0</v>
      </c>
    </row>
    <row r="24" spans="1:30" s="56" customFormat="1" ht="14.25" customHeight="1" thickTop="1">
      <c r="A24" s="7"/>
      <c r="B24" s="7"/>
      <c r="C24" s="7"/>
      <c r="D24" s="7"/>
      <c r="E24" s="7"/>
      <c r="F24" s="7"/>
      <c r="G24" s="7"/>
      <c r="H24" s="7"/>
      <c r="I24" s="7"/>
      <c r="J24" s="7"/>
      <c r="K24" s="7"/>
      <c r="L24" s="7"/>
      <c r="M24" s="7"/>
      <c r="N24" s="7"/>
      <c r="O24" s="7"/>
      <c r="P24" s="7"/>
      <c r="Q24" s="7"/>
      <c r="R24" s="7"/>
      <c r="S24" s="7"/>
      <c r="T24" s="7"/>
      <c r="U24" s="7"/>
      <c r="V24" s="7"/>
      <c r="W24" s="7"/>
      <c r="X24" s="7"/>
      <c r="Y24" s="7"/>
      <c r="Z24" s="7"/>
    </row>
    <row r="25" spans="1:30" s="56" customFormat="1" ht="14.25" customHeight="1">
      <c r="A25" s="163" t="s">
        <v>43</v>
      </c>
      <c r="B25" s="164"/>
      <c r="C25" s="164"/>
      <c r="D25" s="164"/>
      <c r="E25" s="7"/>
      <c r="F25" s="7"/>
      <c r="G25" s="7"/>
      <c r="H25" s="7"/>
      <c r="I25" s="7"/>
      <c r="J25" s="7"/>
      <c r="K25" s="7"/>
      <c r="L25" s="7"/>
      <c r="M25" s="7"/>
      <c r="N25" s="7"/>
      <c r="O25" s="7"/>
      <c r="P25" s="7"/>
      <c r="Q25" s="7"/>
      <c r="R25" s="7"/>
      <c r="S25" s="7"/>
      <c r="T25" s="7"/>
      <c r="U25" s="7"/>
      <c r="V25" s="7"/>
      <c r="W25" s="7"/>
      <c r="X25" s="7"/>
      <c r="Y25" s="7"/>
      <c r="Z25" s="7"/>
    </row>
    <row r="26" spans="1:30" s="8" customFormat="1" ht="16.899999999999999" customHeight="1">
      <c r="A26" s="165"/>
      <c r="B26" s="164"/>
      <c r="C26" s="164"/>
      <c r="D26" s="164"/>
    </row>
    <row r="27" spans="1:30">
      <c r="A27" s="165"/>
      <c r="B27" s="164"/>
      <c r="C27" s="164"/>
      <c r="D27" s="164"/>
      <c r="F27" s="58"/>
    </row>
    <row r="28" spans="1:30">
      <c r="A28" s="9"/>
      <c r="B28" s="10"/>
      <c r="C28" s="10"/>
      <c r="D28" s="10"/>
      <c r="F28" s="58"/>
    </row>
    <row r="29" spans="1:30" ht="15.75" thickBot="1">
      <c r="A29" s="9"/>
      <c r="B29" s="10"/>
      <c r="C29" s="10"/>
      <c r="D29" s="10"/>
      <c r="E29" s="74"/>
      <c r="F29" s="75"/>
      <c r="G29" s="74"/>
      <c r="H29" s="74"/>
      <c r="I29" s="74"/>
      <c r="J29" s="74"/>
      <c r="K29" s="74"/>
      <c r="L29" s="74"/>
      <c r="M29" s="74"/>
      <c r="N29" s="74"/>
      <c r="O29" s="74"/>
      <c r="P29" s="74"/>
      <c r="Q29" s="74"/>
      <c r="R29" s="74"/>
    </row>
    <row r="30" spans="1:30">
      <c r="A30" s="23" t="s">
        <v>7</v>
      </c>
      <c r="B30" s="24">
        <f>B18*B22+C18*C22+D18*D22+E18*E22+F18*F22</f>
        <v>0</v>
      </c>
      <c r="C30" s="25"/>
      <c r="D30" s="26"/>
      <c r="E30" s="74"/>
      <c r="F30" s="74"/>
      <c r="G30" s="74"/>
      <c r="H30" s="74"/>
      <c r="I30" s="74"/>
      <c r="J30" s="74"/>
      <c r="K30" s="74"/>
      <c r="L30" s="74"/>
      <c r="M30" s="74"/>
      <c r="N30" s="74"/>
      <c r="O30" s="74"/>
      <c r="P30" s="74"/>
      <c r="Q30" s="74"/>
      <c r="R30" s="74"/>
    </row>
    <row r="31" spans="1:30">
      <c r="A31" s="27" t="s">
        <v>3</v>
      </c>
      <c r="B31" s="28">
        <f>SUM(B23:Z23)</f>
        <v>0</v>
      </c>
      <c r="C31" s="29" t="s">
        <v>2</v>
      </c>
      <c r="D31" s="45">
        <v>0.04</v>
      </c>
      <c r="E31" s="74"/>
      <c r="F31" s="74"/>
      <c r="G31" s="74"/>
      <c r="H31" s="76"/>
      <c r="I31" s="74"/>
      <c r="J31" s="74"/>
      <c r="K31" s="74"/>
      <c r="L31" s="74"/>
      <c r="M31" s="74"/>
      <c r="N31" s="74"/>
      <c r="O31" s="74"/>
      <c r="P31" s="74"/>
      <c r="Q31" s="74"/>
      <c r="R31" s="74"/>
    </row>
    <row r="32" spans="1:30" s="48" customFormat="1" ht="15.75" thickBot="1">
      <c r="A32" s="30" t="s">
        <v>1</v>
      </c>
      <c r="B32" s="31">
        <f>+B30-B31</f>
        <v>0</v>
      </c>
      <c r="C32" s="32"/>
      <c r="D32" s="33"/>
      <c r="E32" s="77" t="s">
        <v>97</v>
      </c>
      <c r="F32" s="78"/>
      <c r="G32" s="78"/>
      <c r="H32" s="78"/>
      <c r="I32" s="78"/>
      <c r="J32" s="78"/>
      <c r="K32" s="78"/>
      <c r="L32" s="78"/>
      <c r="M32" s="78"/>
      <c r="N32" s="78"/>
      <c r="O32" s="78"/>
      <c r="P32" s="78"/>
      <c r="Q32" s="78"/>
      <c r="R32" s="78"/>
    </row>
    <row r="33" spans="1:21">
      <c r="B33" s="58"/>
      <c r="E33" s="74"/>
      <c r="F33" s="75"/>
      <c r="G33" s="74"/>
      <c r="H33" s="74"/>
      <c r="I33" s="74"/>
      <c r="J33" s="74"/>
      <c r="K33" s="74"/>
      <c r="L33" s="74"/>
      <c r="M33" s="74"/>
      <c r="N33" s="74"/>
      <c r="O33" s="74"/>
      <c r="P33" s="74"/>
      <c r="Q33" s="74"/>
      <c r="R33" s="74"/>
    </row>
    <row r="34" spans="1:21">
      <c r="A34" s="166" t="s">
        <v>28</v>
      </c>
      <c r="B34" s="167"/>
      <c r="C34" s="167"/>
      <c r="D34" s="168"/>
      <c r="E34" s="74"/>
      <c r="F34" s="75"/>
      <c r="G34" s="74"/>
      <c r="H34" s="74"/>
      <c r="I34" s="74"/>
      <c r="J34" s="74"/>
      <c r="K34" s="74"/>
      <c r="L34" s="74"/>
      <c r="M34" s="74"/>
      <c r="N34" s="74"/>
      <c r="O34" s="74"/>
      <c r="P34" s="74"/>
      <c r="Q34" s="74"/>
      <c r="R34" s="74"/>
    </row>
    <row r="35" spans="1:21" ht="15.75">
      <c r="A35" s="145" t="s">
        <v>29</v>
      </c>
      <c r="B35" s="146"/>
      <c r="C35" s="147"/>
      <c r="D35" s="82">
        <f>SUM(B46:F46)</f>
        <v>0</v>
      </c>
      <c r="E35" s="74"/>
      <c r="F35" s="75"/>
      <c r="G35" s="74"/>
      <c r="H35" s="74"/>
      <c r="I35" s="74"/>
      <c r="J35" s="74"/>
      <c r="K35" s="74"/>
      <c r="L35" s="74"/>
      <c r="M35" s="74"/>
      <c r="N35" s="74"/>
      <c r="O35" s="74"/>
      <c r="P35" s="74"/>
      <c r="Q35" s="74"/>
      <c r="R35" s="74"/>
    </row>
    <row r="36" spans="1:21" ht="15.75">
      <c r="A36" s="145" t="s">
        <v>31</v>
      </c>
      <c r="B36" s="146"/>
      <c r="C36" s="147"/>
      <c r="D36" s="97">
        <v>0</v>
      </c>
      <c r="E36" s="74"/>
      <c r="F36" s="74"/>
      <c r="G36" s="169" t="s">
        <v>95</v>
      </c>
      <c r="H36" s="170"/>
      <c r="I36" s="170"/>
      <c r="J36" s="170"/>
      <c r="K36" s="170"/>
      <c r="L36" s="170"/>
      <c r="M36" s="170"/>
      <c r="N36" s="170"/>
      <c r="O36" s="170"/>
      <c r="P36" s="170"/>
      <c r="Q36" s="170"/>
      <c r="R36" s="170"/>
    </row>
    <row r="37" spans="1:21" ht="15.75">
      <c r="A37" s="145" t="s">
        <v>32</v>
      </c>
      <c r="B37" s="146"/>
      <c r="C37" s="147"/>
      <c r="D37" s="82">
        <f>D35*D36</f>
        <v>0</v>
      </c>
      <c r="E37" s="79" t="str">
        <f>IF(B32&lt;D37,"ACHTUNG","OKAY")</f>
        <v>OKAY</v>
      </c>
      <c r="F37" s="75"/>
      <c r="G37" s="80"/>
      <c r="H37" s="80"/>
      <c r="I37" s="80"/>
      <c r="J37" s="80"/>
      <c r="K37" s="80"/>
      <c r="L37" s="80"/>
      <c r="M37" s="80"/>
      <c r="N37" s="80"/>
      <c r="O37" s="80"/>
      <c r="P37" s="80"/>
      <c r="Q37" s="80"/>
      <c r="R37" s="80"/>
    </row>
    <row r="38" spans="1:21" ht="15.75">
      <c r="A38" s="145" t="s">
        <v>30</v>
      </c>
      <c r="B38" s="146"/>
      <c r="C38" s="147"/>
      <c r="D38" s="84">
        <v>0</v>
      </c>
      <c r="E38" s="74"/>
      <c r="F38" s="74"/>
      <c r="G38" s="148" t="s">
        <v>33</v>
      </c>
      <c r="H38" s="149"/>
      <c r="I38" s="149"/>
      <c r="J38" s="149"/>
      <c r="K38" s="149"/>
      <c r="L38" s="149"/>
      <c r="M38" s="149"/>
      <c r="N38" s="149"/>
      <c r="O38" s="149"/>
      <c r="P38" s="149"/>
      <c r="Q38" s="149"/>
      <c r="R38" s="149"/>
    </row>
    <row r="39" spans="1:21" ht="15.75">
      <c r="A39" s="145" t="s">
        <v>34</v>
      </c>
      <c r="B39" s="146"/>
      <c r="C39" s="147"/>
      <c r="D39" s="82">
        <f>D35-D37-D38</f>
        <v>0</v>
      </c>
      <c r="E39" s="74"/>
      <c r="F39" s="74"/>
      <c r="G39" s="149"/>
      <c r="H39" s="149"/>
      <c r="I39" s="149"/>
      <c r="J39" s="149"/>
      <c r="K39" s="149"/>
      <c r="L39" s="149"/>
      <c r="M39" s="149"/>
      <c r="N39" s="149"/>
      <c r="O39" s="149"/>
      <c r="P39" s="149"/>
      <c r="Q39" s="149"/>
      <c r="R39" s="149"/>
    </row>
    <row r="40" spans="1:21" s="51" customFormat="1" ht="15.75">
      <c r="A40" s="145" t="s">
        <v>35</v>
      </c>
      <c r="B40" s="146"/>
      <c r="C40" s="147"/>
      <c r="D40" s="98" t="e">
        <f>D39/D35</f>
        <v>#DIV/0!</v>
      </c>
      <c r="E40" s="53"/>
      <c r="F40" s="53"/>
      <c r="G40" s="53"/>
      <c r="H40" s="53"/>
      <c r="I40" s="53"/>
      <c r="J40" s="53"/>
      <c r="K40" s="53"/>
      <c r="L40" s="53"/>
      <c r="M40" s="53"/>
      <c r="N40" s="53"/>
      <c r="O40" s="53"/>
      <c r="P40" s="53"/>
      <c r="Q40" s="53"/>
      <c r="R40" s="53"/>
      <c r="S40" s="50"/>
      <c r="T40" s="50"/>
      <c r="U40" s="50"/>
    </row>
    <row r="41" spans="1:21" s="51" customFormat="1">
      <c r="A41" s="50"/>
      <c r="B41" s="50"/>
      <c r="C41" s="50"/>
      <c r="D41" s="50"/>
      <c r="E41" s="50"/>
      <c r="F41" s="50"/>
      <c r="S41" s="50"/>
      <c r="T41" s="50"/>
      <c r="U41" s="50"/>
    </row>
    <row r="42" spans="1:21" ht="15.75" thickBot="1">
      <c r="A42" s="11"/>
      <c r="B42" s="11"/>
      <c r="C42" s="11"/>
      <c r="D42" s="11"/>
      <c r="E42" s="11"/>
      <c r="F42" s="11"/>
    </row>
    <row r="43" spans="1:21" ht="16.149999999999999" customHeight="1" thickTop="1">
      <c r="A43" s="150" t="s">
        <v>10</v>
      </c>
      <c r="B43" s="151"/>
      <c r="C43" s="151"/>
      <c r="D43" s="151"/>
      <c r="E43" s="151"/>
      <c r="F43" s="152"/>
    </row>
    <row r="44" spans="1:21">
      <c r="A44" s="81" t="s">
        <v>52</v>
      </c>
      <c r="B44" s="81">
        <v>1</v>
      </c>
      <c r="C44" s="81">
        <v>2</v>
      </c>
      <c r="D44" s="81">
        <v>3</v>
      </c>
      <c r="E44" s="81">
        <v>4</v>
      </c>
      <c r="F44" s="81">
        <v>5</v>
      </c>
      <c r="S44" s="48"/>
    </row>
    <row r="45" spans="1:21" ht="16.899999999999999" customHeight="1">
      <c r="A45" s="81" t="s">
        <v>20</v>
      </c>
      <c r="B45" s="59">
        <f>B46+B47</f>
        <v>0</v>
      </c>
      <c r="C45" s="59">
        <f>IF(B13&lt;13,0,C46+C47)</f>
        <v>0</v>
      </c>
      <c r="D45" s="59">
        <f>IF(B13&lt;25,0,D46+D47)</f>
        <v>0</v>
      </c>
      <c r="E45" s="59">
        <f>IF(B13&lt;37,0,E46+E47)</f>
        <v>0</v>
      </c>
      <c r="F45" s="59">
        <f>IF(B13&lt;49,0,F46+F47)</f>
        <v>0</v>
      </c>
    </row>
    <row r="46" spans="1:21">
      <c r="A46" s="83" t="s">
        <v>8</v>
      </c>
      <c r="B46" s="91"/>
      <c r="C46" s="91"/>
      <c r="D46" s="91"/>
      <c r="E46" s="91"/>
      <c r="F46" s="91"/>
      <c r="G46" s="92" t="s">
        <v>96</v>
      </c>
      <c r="H46" s="92"/>
      <c r="I46" s="92"/>
      <c r="J46" s="92"/>
      <c r="K46" s="92"/>
      <c r="L46" s="92"/>
      <c r="M46" s="92"/>
      <c r="N46" s="92"/>
      <c r="O46" s="92"/>
      <c r="P46" s="92"/>
      <c r="Q46" s="92"/>
      <c r="R46" s="92"/>
    </row>
    <row r="47" spans="1:21" ht="15" customHeight="1">
      <c r="A47" s="83" t="s">
        <v>0</v>
      </c>
      <c r="B47" s="59">
        <f>SUM(B48:B52)</f>
        <v>0</v>
      </c>
      <c r="C47" s="59">
        <f>IF(B13&lt;13,0,SUM(C48:C52))</f>
        <v>0</v>
      </c>
      <c r="D47" s="59">
        <f>IF(B13&lt;25,0,SUM(D48:D52))</f>
        <v>0</v>
      </c>
      <c r="E47" s="59">
        <f>IF(B13&lt;37,0,SUM(E48:E52))</f>
        <v>0</v>
      </c>
      <c r="F47" s="59">
        <f>IF(B13&lt;49,0,SUM(F48:F52))</f>
        <v>0</v>
      </c>
      <c r="G47" s="93"/>
      <c r="H47" s="93"/>
      <c r="I47" s="93"/>
      <c r="J47" s="93"/>
      <c r="K47" s="93"/>
      <c r="L47" s="93"/>
      <c r="M47" s="93"/>
      <c r="N47" s="93"/>
      <c r="O47" s="93"/>
      <c r="P47" s="93"/>
      <c r="Q47" s="93"/>
      <c r="R47" s="93"/>
    </row>
    <row r="48" spans="1:21" ht="15.75" customHeight="1">
      <c r="A48" s="85" t="s">
        <v>19</v>
      </c>
      <c r="B48" s="63"/>
      <c r="C48" s="63"/>
      <c r="D48" s="63"/>
      <c r="E48" s="63"/>
      <c r="F48" s="63"/>
      <c r="G48" s="153" t="s">
        <v>69</v>
      </c>
      <c r="H48" s="154"/>
      <c r="I48" s="154"/>
      <c r="J48" s="154"/>
      <c r="K48" s="144"/>
      <c r="L48" s="144"/>
      <c r="M48" s="144"/>
      <c r="N48" s="144"/>
      <c r="O48" s="144"/>
      <c r="P48" s="144"/>
      <c r="Q48" s="144"/>
      <c r="R48" s="144"/>
    </row>
    <row r="49" spans="1:30">
      <c r="A49" s="85" t="s">
        <v>99</v>
      </c>
      <c r="B49" s="63"/>
      <c r="C49" s="63"/>
      <c r="D49" s="63"/>
      <c r="E49" s="63"/>
      <c r="F49" s="63"/>
      <c r="G49" s="154"/>
      <c r="H49" s="154"/>
      <c r="I49" s="154"/>
      <c r="J49" s="154"/>
      <c r="K49" s="144"/>
      <c r="L49" s="144"/>
      <c r="M49" s="144"/>
      <c r="N49" s="144"/>
      <c r="O49" s="144"/>
      <c r="P49" s="144"/>
      <c r="Q49" s="144"/>
      <c r="R49" s="144"/>
    </row>
    <row r="50" spans="1:30">
      <c r="A50" s="44" t="s">
        <v>11</v>
      </c>
      <c r="B50" s="65"/>
      <c r="C50" s="65"/>
      <c r="D50" s="65"/>
      <c r="E50" s="65"/>
      <c r="F50" s="65"/>
      <c r="G50" s="154"/>
      <c r="H50" s="154"/>
      <c r="I50" s="154"/>
      <c r="J50" s="154"/>
      <c r="K50" s="144"/>
      <c r="L50" s="144"/>
      <c r="M50" s="144"/>
      <c r="N50" s="144"/>
      <c r="O50" s="144"/>
      <c r="P50" s="144"/>
      <c r="Q50" s="144"/>
      <c r="R50" s="144"/>
    </row>
    <row r="51" spans="1:30">
      <c r="A51" s="44"/>
      <c r="B51" s="65"/>
      <c r="C51" s="65"/>
      <c r="D51" s="65"/>
      <c r="E51" s="65"/>
      <c r="F51" s="65"/>
      <c r="G51" s="154"/>
      <c r="H51" s="154"/>
      <c r="I51" s="154"/>
      <c r="J51" s="154"/>
      <c r="K51" s="144"/>
      <c r="L51" s="144"/>
      <c r="M51" s="144"/>
      <c r="N51" s="144"/>
      <c r="O51" s="144"/>
      <c r="P51" s="144"/>
      <c r="Q51" s="144"/>
      <c r="R51" s="144"/>
    </row>
    <row r="52" spans="1:30" ht="15.75" thickBot="1">
      <c r="A52" s="88"/>
      <c r="B52" s="60"/>
      <c r="C52" s="60"/>
      <c r="D52" s="60"/>
      <c r="E52" s="60"/>
      <c r="F52" s="60"/>
      <c r="G52" s="154"/>
      <c r="H52" s="154"/>
      <c r="I52" s="154"/>
      <c r="J52" s="154"/>
      <c r="K52" s="144"/>
      <c r="L52" s="144"/>
      <c r="M52" s="144"/>
      <c r="N52" s="144"/>
      <c r="O52" s="144"/>
      <c r="P52" s="144"/>
      <c r="Q52" s="144"/>
      <c r="R52" s="144"/>
    </row>
    <row r="53" spans="1:30" ht="15.75" thickTop="1">
      <c r="A53" s="50"/>
      <c r="B53" s="50"/>
      <c r="C53" s="50"/>
      <c r="D53" s="50"/>
      <c r="E53" s="50"/>
      <c r="F53" s="50"/>
      <c r="G53" s="61"/>
      <c r="H53" s="61"/>
      <c r="I53" s="61"/>
      <c r="J53" s="61"/>
      <c r="K53" s="46"/>
      <c r="L53" s="46"/>
      <c r="M53" s="46"/>
      <c r="N53" s="46"/>
      <c r="O53" s="46"/>
      <c r="P53" s="46"/>
      <c r="Q53" s="46"/>
      <c r="R53" s="46"/>
      <c r="S53" s="51"/>
    </row>
    <row r="54" spans="1:30">
      <c r="K54" s="50"/>
      <c r="L54" s="50"/>
      <c r="M54" s="50"/>
      <c r="N54" s="46"/>
      <c r="O54" s="46"/>
      <c r="P54" s="46"/>
      <c r="Q54" s="46"/>
      <c r="R54" s="46"/>
      <c r="S54" s="51"/>
    </row>
    <row r="55" spans="1:30" ht="15.6" customHeight="1">
      <c r="A55" s="89" t="s">
        <v>92</v>
      </c>
      <c r="B55" s="90"/>
      <c r="C55" s="90"/>
      <c r="D55" s="90"/>
      <c r="E55" s="90"/>
      <c r="F55" s="90"/>
      <c r="G55" s="90"/>
      <c r="H55" s="90"/>
      <c r="I55" s="90"/>
      <c r="J55" s="90"/>
      <c r="K55" s="118"/>
      <c r="L55" s="118"/>
      <c r="M55" s="50"/>
      <c r="N55" s="46"/>
      <c r="O55" s="46"/>
      <c r="P55" s="46"/>
      <c r="Q55" s="46"/>
      <c r="R55" s="46"/>
      <c r="S55" s="51"/>
    </row>
    <row r="56" spans="1:30">
      <c r="A56" s="139" t="s">
        <v>24</v>
      </c>
      <c r="B56" s="140"/>
      <c r="C56" s="140"/>
      <c r="D56" s="140"/>
      <c r="E56" s="140"/>
      <c r="F56" s="140"/>
      <c r="G56" s="140"/>
      <c r="H56" s="140"/>
      <c r="I56" s="140"/>
      <c r="J56" s="140"/>
      <c r="K56" s="140"/>
      <c r="L56" s="140"/>
      <c r="M56" s="140"/>
      <c r="N56" s="140"/>
      <c r="O56" s="140"/>
      <c r="P56" s="140"/>
      <c r="Q56" s="140"/>
      <c r="R56" s="140"/>
      <c r="S56" s="140"/>
      <c r="T56" s="140"/>
      <c r="U56" s="140"/>
      <c r="V56" s="140"/>
      <c r="W56" s="140"/>
      <c r="X56" s="140"/>
      <c r="Y56" s="140"/>
      <c r="Z56" s="141"/>
    </row>
    <row r="57" spans="1:30" ht="17.25">
      <c r="A57" s="37" t="s">
        <v>42</v>
      </c>
      <c r="B57" s="54">
        <v>1</v>
      </c>
      <c r="C57" s="54">
        <v>2</v>
      </c>
      <c r="D57" s="54">
        <v>3</v>
      </c>
      <c r="E57" s="54">
        <v>4</v>
      </c>
      <c r="F57" s="54">
        <v>5</v>
      </c>
      <c r="G57" s="62">
        <v>6</v>
      </c>
      <c r="H57" s="54">
        <v>7</v>
      </c>
      <c r="I57" s="54">
        <v>8</v>
      </c>
      <c r="J57" s="54">
        <v>9</v>
      </c>
      <c r="K57" s="54">
        <v>10</v>
      </c>
      <c r="L57" s="54">
        <v>11</v>
      </c>
      <c r="M57" s="54">
        <v>12</v>
      </c>
      <c r="N57" s="54">
        <v>13</v>
      </c>
      <c r="O57" s="54">
        <v>14</v>
      </c>
      <c r="P57" s="54">
        <v>15</v>
      </c>
      <c r="Q57" s="54">
        <v>16</v>
      </c>
      <c r="R57" s="54">
        <v>17</v>
      </c>
      <c r="S57" s="54">
        <v>18</v>
      </c>
      <c r="T57" s="54">
        <v>19</v>
      </c>
      <c r="U57" s="54">
        <v>20</v>
      </c>
      <c r="V57" s="54">
        <v>21</v>
      </c>
      <c r="W57" s="54">
        <v>22</v>
      </c>
      <c r="X57" s="54">
        <v>23</v>
      </c>
      <c r="Y57" s="54">
        <v>24</v>
      </c>
      <c r="Z57" s="55">
        <v>25</v>
      </c>
    </row>
    <row r="58" spans="1:30" ht="15.75" customHeight="1">
      <c r="A58" s="85" t="s">
        <v>13</v>
      </c>
      <c r="B58" s="86"/>
      <c r="C58" s="86"/>
      <c r="D58" s="86"/>
      <c r="E58" s="86"/>
      <c r="F58" s="86"/>
      <c r="G58" s="86"/>
      <c r="H58" s="86"/>
      <c r="I58" s="86"/>
      <c r="J58" s="86"/>
      <c r="K58" s="86"/>
      <c r="L58" s="86"/>
      <c r="M58" s="86"/>
      <c r="N58" s="86"/>
      <c r="O58" s="86"/>
      <c r="P58" s="86"/>
      <c r="Q58" s="86"/>
      <c r="R58" s="86"/>
      <c r="S58" s="86"/>
      <c r="T58" s="86"/>
      <c r="U58" s="86"/>
      <c r="V58" s="86"/>
      <c r="W58" s="86"/>
      <c r="X58" s="86"/>
      <c r="Y58" s="86"/>
      <c r="Z58" s="86"/>
      <c r="AA58" s="142" t="s">
        <v>70</v>
      </c>
      <c r="AB58" s="143"/>
      <c r="AC58" s="143"/>
      <c r="AD58" s="143"/>
    </row>
    <row r="59" spans="1:30" ht="15.75">
      <c r="A59" s="85" t="s">
        <v>15</v>
      </c>
      <c r="B59" s="86"/>
      <c r="C59" s="86"/>
      <c r="D59" s="86"/>
      <c r="E59" s="86"/>
      <c r="F59" s="86"/>
      <c r="G59" s="86"/>
      <c r="H59" s="86"/>
      <c r="I59" s="86"/>
      <c r="J59" s="86"/>
      <c r="K59" s="86"/>
      <c r="L59" s="86"/>
      <c r="M59" s="86"/>
      <c r="N59" s="86"/>
      <c r="O59" s="86"/>
      <c r="P59" s="86"/>
      <c r="Q59" s="86"/>
      <c r="R59" s="86"/>
      <c r="S59" s="86"/>
      <c r="T59" s="86"/>
      <c r="U59" s="86"/>
      <c r="V59" s="86"/>
      <c r="W59" s="86"/>
      <c r="X59" s="86"/>
      <c r="Y59" s="86"/>
      <c r="Z59" s="86"/>
      <c r="AA59" s="144"/>
      <c r="AB59" s="143"/>
      <c r="AC59" s="143"/>
      <c r="AD59" s="143"/>
    </row>
    <row r="60" spans="1:30" ht="15.75">
      <c r="A60" s="44" t="s">
        <v>16</v>
      </c>
      <c r="B60" s="87"/>
      <c r="C60" s="87"/>
      <c r="D60" s="87"/>
      <c r="E60" s="87"/>
      <c r="F60" s="87"/>
      <c r="G60" s="87"/>
      <c r="H60" s="87"/>
      <c r="I60" s="87"/>
      <c r="J60" s="87"/>
      <c r="K60" s="87"/>
      <c r="L60" s="87"/>
      <c r="M60" s="87"/>
      <c r="N60" s="87"/>
      <c r="O60" s="87"/>
      <c r="P60" s="87"/>
      <c r="Q60" s="87"/>
      <c r="R60" s="87"/>
      <c r="S60" s="87"/>
      <c r="T60" s="87"/>
      <c r="U60" s="87"/>
      <c r="V60" s="87"/>
      <c r="W60" s="87"/>
      <c r="X60" s="87"/>
      <c r="Y60" s="87"/>
      <c r="Z60" s="87"/>
      <c r="AA60" s="144"/>
      <c r="AB60" s="143"/>
      <c r="AC60" s="143"/>
      <c r="AD60" s="143"/>
    </row>
    <row r="61" spans="1:30" ht="15.75">
      <c r="A61" s="44" t="s">
        <v>14</v>
      </c>
      <c r="B61" s="87"/>
      <c r="C61" s="87"/>
      <c r="D61" s="87"/>
      <c r="E61" s="87"/>
      <c r="F61" s="87"/>
      <c r="G61" s="87"/>
      <c r="H61" s="87"/>
      <c r="I61" s="87"/>
      <c r="J61" s="87"/>
      <c r="K61" s="87"/>
      <c r="L61" s="87"/>
      <c r="M61" s="87"/>
      <c r="N61" s="87"/>
      <c r="O61" s="87"/>
      <c r="P61" s="87"/>
      <c r="Q61" s="87"/>
      <c r="R61" s="87"/>
      <c r="S61" s="87"/>
      <c r="T61" s="87"/>
      <c r="U61" s="87"/>
      <c r="V61" s="87"/>
      <c r="W61" s="87"/>
      <c r="X61" s="87"/>
      <c r="Y61" s="87"/>
      <c r="Z61" s="87"/>
      <c r="AA61" s="144"/>
      <c r="AB61" s="143"/>
      <c r="AC61" s="143"/>
      <c r="AD61" s="143"/>
    </row>
    <row r="62" spans="1:30" ht="15.75">
      <c r="A62" s="44" t="s">
        <v>39</v>
      </c>
      <c r="B62" s="87"/>
      <c r="C62" s="87"/>
      <c r="D62" s="87"/>
      <c r="E62" s="87"/>
      <c r="F62" s="87"/>
      <c r="G62" s="87"/>
      <c r="H62" s="87"/>
      <c r="I62" s="87"/>
      <c r="J62" s="87"/>
      <c r="K62" s="87"/>
      <c r="L62" s="87"/>
      <c r="M62" s="87"/>
      <c r="N62" s="87"/>
      <c r="O62" s="87"/>
      <c r="P62" s="87"/>
      <c r="Q62" s="87"/>
      <c r="R62" s="87"/>
      <c r="S62" s="87"/>
      <c r="T62" s="87"/>
      <c r="U62" s="87"/>
      <c r="V62" s="87"/>
      <c r="W62" s="87"/>
      <c r="X62" s="87"/>
      <c r="Y62" s="87"/>
      <c r="Z62" s="87"/>
      <c r="AA62" s="144"/>
      <c r="AB62" s="143"/>
      <c r="AC62" s="143"/>
      <c r="AD62" s="143"/>
    </row>
    <row r="63" spans="1:30">
      <c r="A63" s="12"/>
      <c r="B63" s="65"/>
      <c r="C63" s="65"/>
      <c r="D63" s="65"/>
      <c r="E63" s="65"/>
      <c r="F63" s="65"/>
      <c r="G63" s="64"/>
      <c r="H63" s="65"/>
      <c r="I63" s="65"/>
      <c r="J63" s="65"/>
      <c r="K63" s="65"/>
      <c r="L63" s="65"/>
      <c r="M63" s="65"/>
      <c r="N63" s="65"/>
      <c r="O63" s="65"/>
      <c r="P63" s="65"/>
      <c r="Q63" s="65"/>
      <c r="R63" s="65"/>
      <c r="S63" s="65"/>
      <c r="T63" s="65"/>
      <c r="U63" s="65"/>
      <c r="V63" s="65"/>
      <c r="W63" s="65"/>
      <c r="X63" s="65"/>
      <c r="Y63" s="65"/>
      <c r="Z63" s="66"/>
      <c r="AA63" s="144"/>
      <c r="AB63" s="143"/>
      <c r="AC63" s="143"/>
      <c r="AD63" s="143"/>
    </row>
    <row r="64" spans="1:30">
      <c r="A64" s="12"/>
      <c r="B64" s="65"/>
      <c r="C64" s="65"/>
      <c r="D64" s="65"/>
      <c r="E64" s="65"/>
      <c r="F64" s="65"/>
      <c r="G64" s="64"/>
      <c r="H64" s="65"/>
      <c r="I64" s="65"/>
      <c r="J64" s="65"/>
      <c r="K64" s="65"/>
      <c r="L64" s="65"/>
      <c r="M64" s="65"/>
      <c r="N64" s="65"/>
      <c r="O64" s="65"/>
      <c r="P64" s="65"/>
      <c r="Q64" s="65"/>
      <c r="R64" s="65"/>
      <c r="S64" s="65"/>
      <c r="T64" s="65"/>
      <c r="U64" s="65"/>
      <c r="V64" s="65"/>
      <c r="W64" s="65"/>
      <c r="X64" s="65"/>
      <c r="Y64" s="65"/>
      <c r="Z64" s="66"/>
      <c r="AA64" s="144"/>
      <c r="AB64" s="143"/>
      <c r="AC64" s="143"/>
      <c r="AD64" s="143"/>
    </row>
    <row r="65" spans="1:30">
      <c r="A65" s="12"/>
      <c r="B65" s="65"/>
      <c r="C65" s="65"/>
      <c r="D65" s="65"/>
      <c r="E65" s="65"/>
      <c r="F65" s="65"/>
      <c r="G65" s="64"/>
      <c r="H65" s="65"/>
      <c r="I65" s="65"/>
      <c r="J65" s="65"/>
      <c r="K65" s="65"/>
      <c r="L65" s="65"/>
      <c r="M65" s="65"/>
      <c r="N65" s="65"/>
      <c r="O65" s="65"/>
      <c r="P65" s="65"/>
      <c r="Q65" s="65"/>
      <c r="R65" s="65"/>
      <c r="S65" s="65"/>
      <c r="T65" s="65"/>
      <c r="U65" s="65"/>
      <c r="V65" s="65"/>
      <c r="W65" s="65"/>
      <c r="X65" s="65"/>
      <c r="Y65" s="65"/>
      <c r="Z65" s="66"/>
      <c r="AA65" s="144"/>
      <c r="AB65" s="143"/>
      <c r="AC65" s="143"/>
      <c r="AD65" s="143"/>
    </row>
    <row r="66" spans="1:30">
      <c r="A66" s="12"/>
      <c r="B66" s="65"/>
      <c r="C66" s="65"/>
      <c r="D66" s="65"/>
      <c r="E66" s="65"/>
      <c r="F66" s="65"/>
      <c r="G66" s="64"/>
      <c r="H66" s="65"/>
      <c r="I66" s="65"/>
      <c r="J66" s="65"/>
      <c r="K66" s="65"/>
      <c r="L66" s="65"/>
      <c r="M66" s="65"/>
      <c r="N66" s="65"/>
      <c r="O66" s="65"/>
      <c r="P66" s="65"/>
      <c r="Q66" s="65"/>
      <c r="R66" s="65"/>
      <c r="S66" s="65"/>
      <c r="T66" s="65"/>
      <c r="U66" s="65"/>
      <c r="V66" s="65"/>
      <c r="W66" s="65"/>
      <c r="X66" s="65"/>
      <c r="Y66" s="65"/>
      <c r="Z66" s="66"/>
      <c r="AA66" s="144"/>
      <c r="AB66" s="143"/>
      <c r="AC66" s="143"/>
      <c r="AD66" s="143"/>
    </row>
    <row r="67" spans="1:30">
      <c r="A67" s="12"/>
      <c r="B67" s="65"/>
      <c r="C67" s="65"/>
      <c r="D67" s="65"/>
      <c r="E67" s="65"/>
      <c r="F67" s="65"/>
      <c r="G67" s="64"/>
      <c r="H67" s="65"/>
      <c r="I67" s="65"/>
      <c r="J67" s="65"/>
      <c r="K67" s="65"/>
      <c r="L67" s="65"/>
      <c r="M67" s="65"/>
      <c r="N67" s="65"/>
      <c r="O67" s="65"/>
      <c r="P67" s="65"/>
      <c r="Q67" s="65"/>
      <c r="R67" s="65"/>
      <c r="S67" s="65"/>
      <c r="T67" s="65"/>
      <c r="U67" s="65"/>
      <c r="V67" s="65"/>
      <c r="W67" s="65"/>
      <c r="X67" s="65"/>
      <c r="Y67" s="65"/>
      <c r="Z67" s="66"/>
      <c r="AA67" s="144"/>
      <c r="AB67" s="143"/>
      <c r="AC67" s="143"/>
      <c r="AD67" s="143"/>
    </row>
    <row r="68" spans="1:30">
      <c r="A68" s="12"/>
      <c r="B68" s="65"/>
      <c r="C68" s="65"/>
      <c r="D68" s="65"/>
      <c r="E68" s="65"/>
      <c r="F68" s="65"/>
      <c r="G68" s="64"/>
      <c r="H68" s="65"/>
      <c r="I68" s="65"/>
      <c r="J68" s="65"/>
      <c r="K68" s="65"/>
      <c r="L68" s="65"/>
      <c r="M68" s="65"/>
      <c r="N68" s="65"/>
      <c r="O68" s="65"/>
      <c r="P68" s="65"/>
      <c r="Q68" s="65"/>
      <c r="R68" s="65"/>
      <c r="S68" s="65"/>
      <c r="T68" s="65"/>
      <c r="U68" s="65"/>
      <c r="V68" s="65"/>
      <c r="W68" s="65"/>
      <c r="X68" s="65"/>
      <c r="Y68" s="65"/>
      <c r="Z68" s="66"/>
      <c r="AA68" s="144"/>
      <c r="AB68" s="143"/>
      <c r="AC68" s="143"/>
      <c r="AD68" s="143"/>
    </row>
    <row r="69" spans="1:30">
      <c r="A69" s="12"/>
      <c r="B69" s="65"/>
      <c r="C69" s="65"/>
      <c r="D69" s="65"/>
      <c r="E69" s="65"/>
      <c r="F69" s="65"/>
      <c r="G69" s="64"/>
      <c r="H69" s="65"/>
      <c r="I69" s="65"/>
      <c r="J69" s="65"/>
      <c r="K69" s="65"/>
      <c r="L69" s="65"/>
      <c r="M69" s="65"/>
      <c r="N69" s="65"/>
      <c r="O69" s="65"/>
      <c r="P69" s="65"/>
      <c r="Q69" s="65"/>
      <c r="R69" s="65"/>
      <c r="S69" s="65"/>
      <c r="T69" s="65"/>
      <c r="U69" s="65"/>
      <c r="V69" s="65"/>
      <c r="W69" s="65"/>
      <c r="X69" s="65"/>
      <c r="Y69" s="65"/>
      <c r="Z69" s="66"/>
      <c r="AA69" s="144"/>
      <c r="AB69" s="143"/>
      <c r="AC69" s="143"/>
      <c r="AD69" s="143"/>
    </row>
    <row r="70" spans="1:30">
      <c r="A70" s="12"/>
      <c r="B70" s="65"/>
      <c r="C70" s="65"/>
      <c r="D70" s="65"/>
      <c r="E70" s="65"/>
      <c r="F70" s="65"/>
      <c r="G70" s="64"/>
      <c r="H70" s="65"/>
      <c r="I70" s="65"/>
      <c r="J70" s="65"/>
      <c r="K70" s="65"/>
      <c r="L70" s="65"/>
      <c r="M70" s="65"/>
      <c r="N70" s="65"/>
      <c r="O70" s="65"/>
      <c r="P70" s="65"/>
      <c r="Q70" s="65"/>
      <c r="R70" s="65"/>
      <c r="S70" s="65"/>
      <c r="T70" s="65"/>
      <c r="U70" s="65"/>
      <c r="V70" s="65"/>
      <c r="W70" s="65"/>
      <c r="X70" s="65"/>
      <c r="Y70" s="65"/>
      <c r="Z70" s="66"/>
      <c r="AA70" s="144"/>
      <c r="AB70" s="143"/>
      <c r="AC70" s="143"/>
      <c r="AD70" s="143"/>
    </row>
    <row r="71" spans="1:30" ht="16.5" customHeight="1">
      <c r="A71" s="12"/>
      <c r="B71" s="65"/>
      <c r="C71" s="65"/>
      <c r="D71" s="65"/>
      <c r="E71" s="65"/>
      <c r="F71" s="65"/>
      <c r="G71" s="64"/>
      <c r="H71" s="65"/>
      <c r="I71" s="65"/>
      <c r="J71" s="65"/>
      <c r="K71" s="65"/>
      <c r="L71" s="65"/>
      <c r="M71" s="65"/>
      <c r="N71" s="65"/>
      <c r="O71" s="65"/>
      <c r="P71" s="65"/>
      <c r="Q71" s="65"/>
      <c r="R71" s="65"/>
      <c r="S71" s="65"/>
      <c r="T71" s="65"/>
      <c r="U71" s="65"/>
      <c r="V71" s="65"/>
      <c r="W71" s="65"/>
      <c r="X71" s="65"/>
      <c r="Y71" s="65"/>
      <c r="Z71" s="66"/>
      <c r="AA71" s="144"/>
      <c r="AB71" s="143"/>
      <c r="AC71" s="143"/>
      <c r="AD71" s="143"/>
    </row>
    <row r="72" spans="1:30" ht="16.5" customHeight="1">
      <c r="A72" s="12"/>
      <c r="B72" s="65"/>
      <c r="C72" s="65"/>
      <c r="D72" s="65"/>
      <c r="E72" s="65"/>
      <c r="F72" s="65"/>
      <c r="G72" s="64"/>
      <c r="H72" s="65"/>
      <c r="I72" s="65"/>
      <c r="J72" s="65"/>
      <c r="K72" s="65"/>
      <c r="L72" s="65"/>
      <c r="M72" s="65"/>
      <c r="N72" s="65"/>
      <c r="O72" s="65"/>
      <c r="P72" s="65"/>
      <c r="Q72" s="65"/>
      <c r="R72" s="65"/>
      <c r="S72" s="65"/>
      <c r="T72" s="65"/>
      <c r="U72" s="65"/>
      <c r="V72" s="65"/>
      <c r="W72" s="65"/>
      <c r="X72" s="65"/>
      <c r="Y72" s="65"/>
      <c r="Z72" s="66"/>
      <c r="AA72" s="144"/>
      <c r="AB72" s="143"/>
      <c r="AC72" s="143"/>
      <c r="AD72" s="143"/>
    </row>
    <row r="73" spans="1:30" ht="16.5" customHeight="1">
      <c r="A73" s="12"/>
      <c r="B73" s="65"/>
      <c r="C73" s="65"/>
      <c r="D73" s="65"/>
      <c r="E73" s="65"/>
      <c r="F73" s="65"/>
      <c r="G73" s="64"/>
      <c r="H73" s="65"/>
      <c r="I73" s="65"/>
      <c r="J73" s="65"/>
      <c r="K73" s="65"/>
      <c r="L73" s="65"/>
      <c r="M73" s="65"/>
      <c r="N73" s="65"/>
      <c r="O73" s="65"/>
      <c r="P73" s="65"/>
      <c r="Q73" s="65"/>
      <c r="R73" s="65"/>
      <c r="S73" s="65"/>
      <c r="T73" s="65"/>
      <c r="U73" s="65"/>
      <c r="V73" s="65"/>
      <c r="W73" s="65"/>
      <c r="X73" s="65"/>
      <c r="Y73" s="65"/>
      <c r="Z73" s="66"/>
      <c r="AA73" s="144"/>
      <c r="AB73" s="143"/>
      <c r="AC73" s="143"/>
      <c r="AD73" s="143"/>
    </row>
    <row r="74" spans="1:30" ht="16.5" customHeight="1">
      <c r="A74" s="12"/>
      <c r="B74" s="65"/>
      <c r="C74" s="65"/>
      <c r="D74" s="65"/>
      <c r="E74" s="65"/>
      <c r="F74" s="65"/>
      <c r="G74" s="64"/>
      <c r="H74" s="65"/>
      <c r="I74" s="65"/>
      <c r="J74" s="65"/>
      <c r="K74" s="65"/>
      <c r="L74" s="65"/>
      <c r="M74" s="65"/>
      <c r="N74" s="65"/>
      <c r="O74" s="65"/>
      <c r="P74" s="65"/>
      <c r="Q74" s="65"/>
      <c r="R74" s="65"/>
      <c r="S74" s="65"/>
      <c r="T74" s="65"/>
      <c r="U74" s="65"/>
      <c r="V74" s="65"/>
      <c r="W74" s="65"/>
      <c r="X74" s="65"/>
      <c r="Y74" s="65"/>
      <c r="Z74" s="66"/>
      <c r="AA74" s="144"/>
      <c r="AB74" s="143"/>
      <c r="AC74" s="143"/>
      <c r="AD74" s="143"/>
    </row>
    <row r="75" spans="1:30" ht="16.5" customHeight="1">
      <c r="A75" s="12"/>
      <c r="B75" s="65"/>
      <c r="C75" s="65"/>
      <c r="D75" s="65"/>
      <c r="E75" s="65"/>
      <c r="F75" s="65"/>
      <c r="G75" s="64"/>
      <c r="H75" s="65"/>
      <c r="I75" s="65"/>
      <c r="J75" s="65"/>
      <c r="K75" s="65"/>
      <c r="L75" s="65"/>
      <c r="M75" s="65"/>
      <c r="N75" s="65"/>
      <c r="O75" s="65"/>
      <c r="P75" s="65"/>
      <c r="Q75" s="65"/>
      <c r="R75" s="65"/>
      <c r="S75" s="65"/>
      <c r="T75" s="65"/>
      <c r="U75" s="65"/>
      <c r="V75" s="65"/>
      <c r="W75" s="65"/>
      <c r="X75" s="65"/>
      <c r="Y75" s="65"/>
      <c r="Z75" s="66"/>
      <c r="AA75" s="144"/>
      <c r="AB75" s="143"/>
      <c r="AC75" s="143"/>
      <c r="AD75" s="143"/>
    </row>
    <row r="76" spans="1:30">
      <c r="A76" s="12"/>
      <c r="B76" s="65"/>
      <c r="C76" s="65"/>
      <c r="D76" s="65"/>
      <c r="E76" s="65"/>
      <c r="F76" s="65"/>
      <c r="G76" s="64"/>
      <c r="H76" s="65"/>
      <c r="I76" s="65"/>
      <c r="J76" s="65"/>
      <c r="K76" s="65"/>
      <c r="L76" s="65"/>
      <c r="M76" s="65"/>
      <c r="N76" s="65"/>
      <c r="O76" s="65"/>
      <c r="P76" s="65"/>
      <c r="Q76" s="65"/>
      <c r="R76" s="65"/>
      <c r="S76" s="65"/>
      <c r="T76" s="65"/>
      <c r="U76" s="65"/>
      <c r="V76" s="65"/>
      <c r="W76" s="65"/>
      <c r="X76" s="65"/>
      <c r="Y76" s="65"/>
      <c r="Z76" s="66"/>
      <c r="AA76" s="144"/>
      <c r="AB76" s="143"/>
      <c r="AC76" s="143"/>
      <c r="AD76" s="143"/>
    </row>
    <row r="77" spans="1:30" ht="15.75" thickBot="1">
      <c r="A77" s="38" t="s">
        <v>26</v>
      </c>
      <c r="B77" s="40">
        <f>SUM(B58:B76)</f>
        <v>0</v>
      </c>
      <c r="C77" s="40">
        <f t="shared" ref="C77:V77" si="6">SUM(C58:C76)</f>
        <v>0</v>
      </c>
      <c r="D77" s="40">
        <f t="shared" si="6"/>
        <v>0</v>
      </c>
      <c r="E77" s="40">
        <f t="shared" si="6"/>
        <v>0</v>
      </c>
      <c r="F77" s="40">
        <f t="shared" si="6"/>
        <v>0</v>
      </c>
      <c r="G77" s="41">
        <f t="shared" si="6"/>
        <v>0</v>
      </c>
      <c r="H77" s="40">
        <f t="shared" si="6"/>
        <v>0</v>
      </c>
      <c r="I77" s="40">
        <f t="shared" si="6"/>
        <v>0</v>
      </c>
      <c r="J77" s="40">
        <f t="shared" si="6"/>
        <v>0</v>
      </c>
      <c r="K77" s="40">
        <f t="shared" si="6"/>
        <v>0</v>
      </c>
      <c r="L77" s="40">
        <f t="shared" si="6"/>
        <v>0</v>
      </c>
      <c r="M77" s="40">
        <f t="shared" si="6"/>
        <v>0</v>
      </c>
      <c r="N77" s="40">
        <f t="shared" si="6"/>
        <v>0</v>
      </c>
      <c r="O77" s="40">
        <f t="shared" si="6"/>
        <v>0</v>
      </c>
      <c r="P77" s="40">
        <f t="shared" si="6"/>
        <v>0</v>
      </c>
      <c r="Q77" s="40">
        <f t="shared" si="6"/>
        <v>0</v>
      </c>
      <c r="R77" s="40">
        <f t="shared" si="6"/>
        <v>0</v>
      </c>
      <c r="S77" s="40">
        <f t="shared" si="6"/>
        <v>0</v>
      </c>
      <c r="T77" s="40">
        <f t="shared" si="6"/>
        <v>0</v>
      </c>
      <c r="U77" s="40">
        <f t="shared" si="6"/>
        <v>0</v>
      </c>
      <c r="V77" s="40">
        <f t="shared" si="6"/>
        <v>0</v>
      </c>
      <c r="W77" s="40">
        <f>IF(B13&lt;13,0,SUM(W58:W76))</f>
        <v>0</v>
      </c>
      <c r="X77" s="40">
        <f>IF(B13&lt;25,0,SUM(X58:X76))</f>
        <v>0</v>
      </c>
      <c r="Y77" s="40">
        <f>IF(B13&lt;37,0,SUM(Y58:Y76))</f>
        <v>0</v>
      </c>
      <c r="Z77" s="42">
        <f>IF(B13&lt;49,0,SUM(Z58:Z76))</f>
        <v>0</v>
      </c>
      <c r="AA77" s="144"/>
      <c r="AB77" s="143"/>
      <c r="AC77" s="143"/>
      <c r="AD77" s="143"/>
    </row>
    <row r="78" spans="1:30"/>
    <row r="79" spans="1:30">
      <c r="A79" s="139" t="s">
        <v>25</v>
      </c>
      <c r="B79" s="140"/>
      <c r="C79" s="140"/>
      <c r="D79" s="140"/>
      <c r="E79" s="140"/>
      <c r="F79" s="140"/>
      <c r="G79" s="140"/>
      <c r="H79" s="140"/>
      <c r="I79" s="140"/>
      <c r="J79" s="140"/>
      <c r="K79" s="140"/>
      <c r="L79" s="140"/>
      <c r="M79" s="140"/>
      <c r="N79" s="140"/>
      <c r="O79" s="140"/>
      <c r="P79" s="140"/>
      <c r="Q79" s="140"/>
      <c r="R79" s="140"/>
      <c r="S79" s="140"/>
      <c r="T79" s="140"/>
      <c r="U79" s="140"/>
      <c r="V79" s="140"/>
      <c r="W79" s="140"/>
      <c r="X79" s="140"/>
      <c r="Y79" s="140"/>
      <c r="Z79" s="141"/>
    </row>
    <row r="80" spans="1:30" ht="17.25">
      <c r="A80" s="39" t="s">
        <v>42</v>
      </c>
      <c r="B80" s="54">
        <v>1</v>
      </c>
      <c r="C80" s="54">
        <v>2</v>
      </c>
      <c r="D80" s="54">
        <v>3</v>
      </c>
      <c r="E80" s="54">
        <v>4</v>
      </c>
      <c r="F80" s="54">
        <v>5</v>
      </c>
      <c r="G80" s="62">
        <v>6</v>
      </c>
      <c r="H80" s="54">
        <v>7</v>
      </c>
      <c r="I80" s="54">
        <v>8</v>
      </c>
      <c r="J80" s="54">
        <v>9</v>
      </c>
      <c r="K80" s="54">
        <v>10</v>
      </c>
      <c r="L80" s="54">
        <v>11</v>
      </c>
      <c r="M80" s="54">
        <v>12</v>
      </c>
      <c r="N80" s="54">
        <v>13</v>
      </c>
      <c r="O80" s="54">
        <v>14</v>
      </c>
      <c r="P80" s="54">
        <v>15</v>
      </c>
      <c r="Q80" s="54">
        <v>16</v>
      </c>
      <c r="R80" s="54">
        <v>17</v>
      </c>
      <c r="S80" s="54">
        <v>18</v>
      </c>
      <c r="T80" s="54">
        <v>19</v>
      </c>
      <c r="U80" s="54">
        <v>20</v>
      </c>
      <c r="V80" s="54">
        <v>21</v>
      </c>
      <c r="W80" s="54">
        <v>22</v>
      </c>
      <c r="X80" s="54">
        <v>23</v>
      </c>
      <c r="Y80" s="54">
        <v>24</v>
      </c>
      <c r="Z80" s="55">
        <v>25</v>
      </c>
    </row>
    <row r="81" spans="1:30" ht="15.75" customHeight="1">
      <c r="A81" s="85" t="s">
        <v>18</v>
      </c>
      <c r="B81" s="86"/>
      <c r="C81" s="86"/>
      <c r="D81" s="86"/>
      <c r="E81" s="86"/>
      <c r="F81" s="86"/>
      <c r="G81" s="86"/>
      <c r="H81" s="86"/>
      <c r="I81" s="86"/>
      <c r="J81" s="86"/>
      <c r="K81" s="86"/>
      <c r="L81" s="86"/>
      <c r="M81" s="86"/>
      <c r="N81" s="86"/>
      <c r="O81" s="86"/>
      <c r="P81" s="86"/>
      <c r="Q81" s="86"/>
      <c r="R81" s="86"/>
      <c r="S81" s="86"/>
      <c r="T81" s="86"/>
      <c r="U81" s="86"/>
      <c r="V81" s="86"/>
      <c r="W81" s="86"/>
      <c r="X81" s="86"/>
      <c r="Y81" s="86"/>
      <c r="Z81" s="86"/>
      <c r="AA81" s="142" t="s">
        <v>71</v>
      </c>
      <c r="AB81" s="142"/>
      <c r="AC81" s="142"/>
      <c r="AD81" s="142"/>
    </row>
    <row r="82" spans="1:30" ht="15.75">
      <c r="A82" s="85" t="s">
        <v>17</v>
      </c>
      <c r="B82" s="86"/>
      <c r="C82" s="86"/>
      <c r="D82" s="86"/>
      <c r="E82" s="86"/>
      <c r="F82" s="86"/>
      <c r="G82" s="86"/>
      <c r="H82" s="86"/>
      <c r="I82" s="86"/>
      <c r="J82" s="86"/>
      <c r="K82" s="86"/>
      <c r="L82" s="86"/>
      <c r="M82" s="86"/>
      <c r="N82" s="86"/>
      <c r="O82" s="86"/>
      <c r="P82" s="86"/>
      <c r="Q82" s="86"/>
      <c r="R82" s="86"/>
      <c r="S82" s="86"/>
      <c r="T82" s="86"/>
      <c r="U82" s="86"/>
      <c r="V82" s="86"/>
      <c r="W82" s="86"/>
      <c r="X82" s="86"/>
      <c r="Y82" s="86"/>
      <c r="Z82" s="86"/>
      <c r="AA82" s="142"/>
      <c r="AB82" s="142"/>
      <c r="AC82" s="142"/>
      <c r="AD82" s="142"/>
    </row>
    <row r="83" spans="1:30">
      <c r="A83" s="12"/>
      <c r="B83" s="65"/>
      <c r="C83" s="65"/>
      <c r="D83" s="65"/>
      <c r="E83" s="65"/>
      <c r="F83" s="65"/>
      <c r="G83" s="64"/>
      <c r="H83" s="65"/>
      <c r="I83" s="65"/>
      <c r="J83" s="65"/>
      <c r="K83" s="65"/>
      <c r="L83" s="65"/>
      <c r="M83" s="65"/>
      <c r="N83" s="65"/>
      <c r="O83" s="65"/>
      <c r="P83" s="65"/>
      <c r="Q83" s="65"/>
      <c r="R83" s="65"/>
      <c r="S83" s="65"/>
      <c r="T83" s="65"/>
      <c r="U83" s="65"/>
      <c r="V83" s="65"/>
      <c r="W83" s="65"/>
      <c r="X83" s="65"/>
      <c r="Y83" s="65"/>
      <c r="Z83" s="66"/>
      <c r="AA83" s="142"/>
      <c r="AB83" s="142"/>
      <c r="AC83" s="142"/>
      <c r="AD83" s="142"/>
    </row>
    <row r="84" spans="1:30">
      <c r="A84" s="12"/>
      <c r="B84" s="65"/>
      <c r="C84" s="65"/>
      <c r="D84" s="65"/>
      <c r="E84" s="65"/>
      <c r="F84" s="65"/>
      <c r="G84" s="64"/>
      <c r="H84" s="65"/>
      <c r="I84" s="65"/>
      <c r="J84" s="65"/>
      <c r="K84" s="65"/>
      <c r="L84" s="65"/>
      <c r="M84" s="65"/>
      <c r="N84" s="65"/>
      <c r="O84" s="65"/>
      <c r="P84" s="65"/>
      <c r="Q84" s="65"/>
      <c r="R84" s="65"/>
      <c r="S84" s="65"/>
      <c r="T84" s="65"/>
      <c r="U84" s="65"/>
      <c r="V84" s="65"/>
      <c r="W84" s="65"/>
      <c r="X84" s="65"/>
      <c r="Y84" s="65"/>
      <c r="Z84" s="66"/>
      <c r="AA84" s="142"/>
      <c r="AB84" s="142"/>
      <c r="AC84" s="142"/>
      <c r="AD84" s="142"/>
    </row>
    <row r="85" spans="1:30">
      <c r="A85" s="12"/>
      <c r="B85" s="65"/>
      <c r="C85" s="65"/>
      <c r="D85" s="65"/>
      <c r="E85" s="65"/>
      <c r="F85" s="65"/>
      <c r="G85" s="64"/>
      <c r="H85" s="65"/>
      <c r="I85" s="65"/>
      <c r="J85" s="65"/>
      <c r="K85" s="65"/>
      <c r="L85" s="65"/>
      <c r="M85" s="65"/>
      <c r="N85" s="65"/>
      <c r="O85" s="65"/>
      <c r="P85" s="65"/>
      <c r="Q85" s="65"/>
      <c r="R85" s="65"/>
      <c r="S85" s="65"/>
      <c r="T85" s="65"/>
      <c r="U85" s="65"/>
      <c r="V85" s="65"/>
      <c r="W85" s="65"/>
      <c r="X85" s="65"/>
      <c r="Y85" s="65"/>
      <c r="Z85" s="66"/>
      <c r="AA85" s="142"/>
      <c r="AB85" s="142"/>
      <c r="AC85" s="142"/>
      <c r="AD85" s="142"/>
    </row>
    <row r="86" spans="1:30">
      <c r="A86" s="12"/>
      <c r="B86" s="65"/>
      <c r="C86" s="65"/>
      <c r="D86" s="65"/>
      <c r="E86" s="65"/>
      <c r="F86" s="65"/>
      <c r="G86" s="64"/>
      <c r="H86" s="65"/>
      <c r="I86" s="65"/>
      <c r="J86" s="65"/>
      <c r="K86" s="65"/>
      <c r="L86" s="65"/>
      <c r="M86" s="65"/>
      <c r="N86" s="65"/>
      <c r="O86" s="65"/>
      <c r="P86" s="65"/>
      <c r="Q86" s="65"/>
      <c r="R86" s="65"/>
      <c r="S86" s="65"/>
      <c r="T86" s="65"/>
      <c r="U86" s="65"/>
      <c r="V86" s="65"/>
      <c r="W86" s="65"/>
      <c r="X86" s="65"/>
      <c r="Y86" s="65"/>
      <c r="Z86" s="66"/>
      <c r="AA86" s="142"/>
      <c r="AB86" s="142"/>
      <c r="AC86" s="142"/>
      <c r="AD86" s="142"/>
    </row>
    <row r="87" spans="1:30">
      <c r="A87" s="12"/>
      <c r="B87" s="65"/>
      <c r="C87" s="65"/>
      <c r="D87" s="65"/>
      <c r="E87" s="65"/>
      <c r="F87" s="65"/>
      <c r="G87" s="64"/>
      <c r="H87" s="65"/>
      <c r="I87" s="65"/>
      <c r="J87" s="65"/>
      <c r="K87" s="65"/>
      <c r="L87" s="65"/>
      <c r="M87" s="65"/>
      <c r="N87" s="65"/>
      <c r="O87" s="65"/>
      <c r="P87" s="65"/>
      <c r="Q87" s="65"/>
      <c r="R87" s="65"/>
      <c r="S87" s="65"/>
      <c r="T87" s="65"/>
      <c r="U87" s="65"/>
      <c r="V87" s="65"/>
      <c r="W87" s="65"/>
      <c r="X87" s="65"/>
      <c r="Y87" s="65"/>
      <c r="Z87" s="66"/>
      <c r="AA87" s="142"/>
      <c r="AB87" s="142"/>
      <c r="AC87" s="142"/>
      <c r="AD87" s="142"/>
    </row>
    <row r="88" spans="1:30">
      <c r="A88" s="12"/>
      <c r="B88" s="65"/>
      <c r="C88" s="65"/>
      <c r="D88" s="65"/>
      <c r="E88" s="65"/>
      <c r="F88" s="65"/>
      <c r="G88" s="64"/>
      <c r="H88" s="65"/>
      <c r="I88" s="65"/>
      <c r="J88" s="65"/>
      <c r="K88" s="65"/>
      <c r="L88" s="65"/>
      <c r="M88" s="65"/>
      <c r="N88" s="65"/>
      <c r="O88" s="65"/>
      <c r="P88" s="65"/>
      <c r="Q88" s="65"/>
      <c r="R88" s="65"/>
      <c r="S88" s="65"/>
      <c r="T88" s="65"/>
      <c r="U88" s="65"/>
      <c r="V88" s="65"/>
      <c r="W88" s="65"/>
      <c r="X88" s="65"/>
      <c r="Y88" s="65"/>
      <c r="Z88" s="66"/>
      <c r="AA88" s="142"/>
      <c r="AB88" s="142"/>
      <c r="AC88" s="142"/>
      <c r="AD88" s="142"/>
    </row>
    <row r="89" spans="1:30">
      <c r="A89" s="12"/>
      <c r="B89" s="65"/>
      <c r="C89" s="65"/>
      <c r="D89" s="65"/>
      <c r="E89" s="65"/>
      <c r="F89" s="65"/>
      <c r="G89" s="64"/>
      <c r="H89" s="65"/>
      <c r="I89" s="65"/>
      <c r="J89" s="65"/>
      <c r="K89" s="65"/>
      <c r="L89" s="65"/>
      <c r="M89" s="65"/>
      <c r="N89" s="65"/>
      <c r="O89" s="65"/>
      <c r="P89" s="65"/>
      <c r="Q89" s="65"/>
      <c r="R89" s="65"/>
      <c r="S89" s="65"/>
      <c r="T89" s="65"/>
      <c r="U89" s="65"/>
      <c r="V89" s="65"/>
      <c r="W89" s="65"/>
      <c r="X89" s="65"/>
      <c r="Y89" s="65"/>
      <c r="Z89" s="66"/>
      <c r="AA89" s="142"/>
      <c r="AB89" s="142"/>
      <c r="AC89" s="142"/>
      <c r="AD89" s="142"/>
    </row>
    <row r="90" spans="1:30">
      <c r="A90" s="12"/>
      <c r="B90" s="65"/>
      <c r="C90" s="65"/>
      <c r="D90" s="65"/>
      <c r="E90" s="65"/>
      <c r="F90" s="65"/>
      <c r="G90" s="64"/>
      <c r="H90" s="65"/>
      <c r="I90" s="65"/>
      <c r="J90" s="65"/>
      <c r="K90" s="65"/>
      <c r="L90" s="65"/>
      <c r="M90" s="65"/>
      <c r="N90" s="65"/>
      <c r="O90" s="65"/>
      <c r="P90" s="65"/>
      <c r="Q90" s="65"/>
      <c r="R90" s="65"/>
      <c r="S90" s="65"/>
      <c r="T90" s="65"/>
      <c r="U90" s="65"/>
      <c r="V90" s="65"/>
      <c r="W90" s="65"/>
      <c r="X90" s="65"/>
      <c r="Y90" s="65"/>
      <c r="Z90" s="66"/>
      <c r="AA90" s="142"/>
      <c r="AB90" s="142"/>
      <c r="AC90" s="142"/>
      <c r="AD90" s="142"/>
    </row>
    <row r="91" spans="1:30">
      <c r="A91" s="12"/>
      <c r="B91" s="65"/>
      <c r="C91" s="65"/>
      <c r="D91" s="65"/>
      <c r="E91" s="65"/>
      <c r="F91" s="65"/>
      <c r="G91" s="64"/>
      <c r="H91" s="65"/>
      <c r="I91" s="65"/>
      <c r="J91" s="65"/>
      <c r="K91" s="65"/>
      <c r="L91" s="65"/>
      <c r="M91" s="65"/>
      <c r="N91" s="65"/>
      <c r="O91" s="65"/>
      <c r="P91" s="65"/>
      <c r="Q91" s="65"/>
      <c r="R91" s="65"/>
      <c r="S91" s="65"/>
      <c r="T91" s="65"/>
      <c r="U91" s="65"/>
      <c r="V91" s="65"/>
      <c r="W91" s="65"/>
      <c r="X91" s="65"/>
      <c r="Y91" s="65"/>
      <c r="Z91" s="66"/>
      <c r="AA91" s="142"/>
      <c r="AB91" s="142"/>
      <c r="AC91" s="142"/>
      <c r="AD91" s="142"/>
    </row>
    <row r="92" spans="1:30">
      <c r="A92" s="12"/>
      <c r="B92" s="65"/>
      <c r="C92" s="65"/>
      <c r="D92" s="65"/>
      <c r="E92" s="65"/>
      <c r="F92" s="65"/>
      <c r="G92" s="64"/>
      <c r="H92" s="65"/>
      <c r="I92" s="65"/>
      <c r="J92" s="65"/>
      <c r="K92" s="65"/>
      <c r="L92" s="65"/>
      <c r="M92" s="65"/>
      <c r="N92" s="65"/>
      <c r="O92" s="65"/>
      <c r="P92" s="65"/>
      <c r="Q92" s="65"/>
      <c r="R92" s="65"/>
      <c r="S92" s="65"/>
      <c r="T92" s="65"/>
      <c r="U92" s="65"/>
      <c r="V92" s="65"/>
      <c r="W92" s="65"/>
      <c r="X92" s="65"/>
      <c r="Y92" s="65"/>
      <c r="Z92" s="66"/>
      <c r="AA92" s="142"/>
      <c r="AB92" s="142"/>
      <c r="AC92" s="142"/>
      <c r="AD92" s="142"/>
    </row>
    <row r="93" spans="1:30">
      <c r="A93" s="12"/>
      <c r="B93" s="65"/>
      <c r="C93" s="65"/>
      <c r="D93" s="65"/>
      <c r="E93" s="65"/>
      <c r="F93" s="65"/>
      <c r="G93" s="64"/>
      <c r="H93" s="65"/>
      <c r="I93" s="65"/>
      <c r="J93" s="65"/>
      <c r="K93" s="65"/>
      <c r="L93" s="65"/>
      <c r="M93" s="65"/>
      <c r="N93" s="65"/>
      <c r="O93" s="65"/>
      <c r="P93" s="65"/>
      <c r="Q93" s="65"/>
      <c r="R93" s="65"/>
      <c r="S93" s="65"/>
      <c r="T93" s="65"/>
      <c r="U93" s="65"/>
      <c r="V93" s="65"/>
      <c r="W93" s="65"/>
      <c r="X93" s="65"/>
      <c r="Y93" s="65"/>
      <c r="Z93" s="66"/>
      <c r="AA93" s="142"/>
      <c r="AB93" s="142"/>
      <c r="AC93" s="142"/>
      <c r="AD93" s="142"/>
    </row>
    <row r="94" spans="1:30">
      <c r="A94" s="12"/>
      <c r="B94" s="65"/>
      <c r="C94" s="65"/>
      <c r="D94" s="65"/>
      <c r="E94" s="65"/>
      <c r="F94" s="65"/>
      <c r="G94" s="64"/>
      <c r="H94" s="65"/>
      <c r="I94" s="65"/>
      <c r="J94" s="65"/>
      <c r="K94" s="65"/>
      <c r="L94" s="65"/>
      <c r="M94" s="65"/>
      <c r="N94" s="65"/>
      <c r="O94" s="65"/>
      <c r="P94" s="65"/>
      <c r="Q94" s="65"/>
      <c r="R94" s="65"/>
      <c r="S94" s="65"/>
      <c r="T94" s="65"/>
      <c r="U94" s="65"/>
      <c r="V94" s="65"/>
      <c r="W94" s="65"/>
      <c r="X94" s="65"/>
      <c r="Y94" s="65"/>
      <c r="Z94" s="66"/>
      <c r="AA94" s="142"/>
      <c r="AB94" s="142"/>
      <c r="AC94" s="142"/>
      <c r="AD94" s="142"/>
    </row>
    <row r="95" spans="1:30" ht="15.75" thickBot="1">
      <c r="A95" s="38" t="s">
        <v>27</v>
      </c>
      <c r="B95" s="40">
        <f t="shared" ref="B95:V95" si="7">SUM(B81:B94)</f>
        <v>0</v>
      </c>
      <c r="C95" s="40">
        <f t="shared" si="7"/>
        <v>0</v>
      </c>
      <c r="D95" s="40">
        <f t="shared" si="7"/>
        <v>0</v>
      </c>
      <c r="E95" s="40">
        <f t="shared" si="7"/>
        <v>0</v>
      </c>
      <c r="F95" s="40">
        <f t="shared" si="7"/>
        <v>0</v>
      </c>
      <c r="G95" s="41">
        <f t="shared" si="7"/>
        <v>0</v>
      </c>
      <c r="H95" s="40">
        <f t="shared" si="7"/>
        <v>0</v>
      </c>
      <c r="I95" s="40">
        <f t="shared" si="7"/>
        <v>0</v>
      </c>
      <c r="J95" s="40">
        <f t="shared" si="7"/>
        <v>0</v>
      </c>
      <c r="K95" s="40">
        <f t="shared" si="7"/>
        <v>0</v>
      </c>
      <c r="L95" s="40">
        <f t="shared" si="7"/>
        <v>0</v>
      </c>
      <c r="M95" s="40">
        <f t="shared" si="7"/>
        <v>0</v>
      </c>
      <c r="N95" s="40">
        <f t="shared" si="7"/>
        <v>0</v>
      </c>
      <c r="O95" s="40">
        <f t="shared" si="7"/>
        <v>0</v>
      </c>
      <c r="P95" s="40">
        <f t="shared" si="7"/>
        <v>0</v>
      </c>
      <c r="Q95" s="40">
        <f t="shared" si="7"/>
        <v>0</v>
      </c>
      <c r="R95" s="40">
        <f t="shared" si="7"/>
        <v>0</v>
      </c>
      <c r="S95" s="40">
        <f t="shared" si="7"/>
        <v>0</v>
      </c>
      <c r="T95" s="40">
        <f t="shared" si="7"/>
        <v>0</v>
      </c>
      <c r="U95" s="40">
        <f t="shared" si="7"/>
        <v>0</v>
      </c>
      <c r="V95" s="40">
        <f t="shared" si="7"/>
        <v>0</v>
      </c>
      <c r="W95" s="40">
        <f>IF(B13&lt;13,0,SUM(W81:W94))</f>
        <v>0</v>
      </c>
      <c r="X95" s="40">
        <f>IF(B13&lt;25,0,SUM(X81:X94))</f>
        <v>0</v>
      </c>
      <c r="Y95" s="40">
        <f>IF(B13&lt;37,0,SUM(Y81:Y94))</f>
        <v>0</v>
      </c>
      <c r="Z95" s="42">
        <f>IF(B13&lt;49,0,SUM(Z81:Z94))</f>
        <v>0</v>
      </c>
      <c r="AA95" s="142"/>
      <c r="AB95" s="142"/>
      <c r="AC95" s="142"/>
      <c r="AD95" s="142"/>
    </row>
    <row r="96" spans="1:30"/>
    <row r="97" spans="1:1">
      <c r="A97" s="13" t="s">
        <v>40</v>
      </c>
    </row>
    <row r="98" spans="1:1"/>
    <row r="99" spans="1:1"/>
    <row r="100" spans="1:1"/>
    <row r="101" spans="1:1">
      <c r="A101" s="13" t="s">
        <v>41</v>
      </c>
    </row>
    <row r="102" spans="1:1">
      <c r="A102" s="20" t="s">
        <v>67</v>
      </c>
    </row>
    <row r="103" spans="1:1">
      <c r="A103" s="3" t="s">
        <v>48</v>
      </c>
    </row>
    <row r="104" spans="1:1">
      <c r="A104" s="3" t="s">
        <v>49</v>
      </c>
    </row>
    <row r="105" spans="1:1"/>
    <row r="106" spans="1:1"/>
    <row r="107" spans="1:1">
      <c r="A107" s="13" t="s">
        <v>23</v>
      </c>
    </row>
    <row r="108" spans="1:1">
      <c r="A108" s="20" t="s">
        <v>67</v>
      </c>
    </row>
    <row r="109" spans="1:1">
      <c r="A109" s="67" t="s">
        <v>45</v>
      </c>
    </row>
    <row r="110" spans="1:1">
      <c r="A110" s="3" t="s">
        <v>47</v>
      </c>
    </row>
    <row r="111" spans="1:1">
      <c r="A111" s="3" t="s">
        <v>50</v>
      </c>
    </row>
    <row r="112" spans="1:1">
      <c r="A112" s="3" t="s">
        <v>46</v>
      </c>
    </row>
    <row r="113" spans="1:1">
      <c r="A113" s="67" t="s">
        <v>17</v>
      </c>
    </row>
    <row r="114" spans="1:1">
      <c r="A114" s="3" t="s">
        <v>51</v>
      </c>
    </row>
    <row r="115" spans="1:1"/>
  </sheetData>
  <sheetProtection algorithmName="SHA-512" hashValue="t1AbOcsiuTUkJZ8QA7kcc8bxg6gWSTSzbmEpQAI4Zo6WndAQO4vKmg0wcXx4U6nVUZvk6qx33PSwqNG2Y+JJWg==" saltValue="xrHQpy23uZvUZEex/OR4Sw==" spinCount="100000" sheet="1" objects="1" scenarios="1"/>
  <mergeCells count="22">
    <mergeCell ref="A37:C37"/>
    <mergeCell ref="A4:Q8"/>
    <mergeCell ref="B10:D10"/>
    <mergeCell ref="B11:D11"/>
    <mergeCell ref="B12:D12"/>
    <mergeCell ref="B13:D13"/>
    <mergeCell ref="A16:Z16"/>
    <mergeCell ref="A25:D27"/>
    <mergeCell ref="A34:D34"/>
    <mergeCell ref="A35:C35"/>
    <mergeCell ref="A36:C36"/>
    <mergeCell ref="G36:R36"/>
    <mergeCell ref="G48:R52"/>
    <mergeCell ref="A56:Z56"/>
    <mergeCell ref="AA58:AD77"/>
    <mergeCell ref="A79:Z79"/>
    <mergeCell ref="AA81:AD95"/>
    <mergeCell ref="A38:C38"/>
    <mergeCell ref="G38:R39"/>
    <mergeCell ref="A39:C39"/>
    <mergeCell ref="A40:C40"/>
    <mergeCell ref="A43:F43"/>
  </mergeCells>
  <conditionalFormatting sqref="Z18:Z22">
    <cfRule type="expression" dxfId="199" priority="17">
      <formula>$B$13&lt;49</formula>
    </cfRule>
  </conditionalFormatting>
  <conditionalFormatting sqref="Y18:Z22">
    <cfRule type="expression" dxfId="198" priority="18">
      <formula>$B$13&lt;37</formula>
    </cfRule>
  </conditionalFormatting>
  <conditionalFormatting sqref="X18:Z22">
    <cfRule type="expression" dxfId="197" priority="19">
      <formula>$B$13&lt;25</formula>
    </cfRule>
  </conditionalFormatting>
  <conditionalFormatting sqref="W18:Z22">
    <cfRule type="expression" dxfId="196" priority="20">
      <formula>$B$13&lt;13</formula>
    </cfRule>
  </conditionalFormatting>
  <conditionalFormatting sqref="B17 B57 B80">
    <cfRule type="expression" dxfId="195" priority="38">
      <formula>$B$13&gt;0</formula>
    </cfRule>
  </conditionalFormatting>
  <conditionalFormatting sqref="C17 C57 C80">
    <cfRule type="expression" dxfId="194" priority="37">
      <formula>$B$13&gt;12</formula>
    </cfRule>
  </conditionalFormatting>
  <conditionalFormatting sqref="D17 D57 D80">
    <cfRule type="expression" dxfId="193" priority="36">
      <formula>$B$13&gt;24</formula>
    </cfRule>
  </conditionalFormatting>
  <conditionalFormatting sqref="E17 E57 E80">
    <cfRule type="expression" dxfId="192" priority="35">
      <formula>$B$13&gt;36</formula>
    </cfRule>
  </conditionalFormatting>
  <conditionalFormatting sqref="F17 F57 F80">
    <cfRule type="expression" dxfId="191" priority="34">
      <formula>$B$13&gt;48</formula>
    </cfRule>
  </conditionalFormatting>
  <conditionalFormatting sqref="Y17:Z17 Y57:Z76 Y80:Z94 Y23:Z23">
    <cfRule type="expression" dxfId="190" priority="31">
      <formula>$B$13&lt;37</formula>
    </cfRule>
  </conditionalFormatting>
  <conditionalFormatting sqref="X17:Z17 X57:Z76 X80:Z94 X23:Z23">
    <cfRule type="expression" dxfId="189" priority="32">
      <formula>$B$13&lt;25</formula>
    </cfRule>
  </conditionalFormatting>
  <conditionalFormatting sqref="W17:Z17 W57:Z76 W80:Z94 W23:Z23">
    <cfRule type="expression" dxfId="188" priority="33">
      <formula>$B$13&lt;13</formula>
    </cfRule>
  </conditionalFormatting>
  <conditionalFormatting sqref="Z17 Z57:Z76 Z80:Z94 Z23">
    <cfRule type="expression" dxfId="187" priority="30">
      <formula>$B$13&lt;49</formula>
    </cfRule>
  </conditionalFormatting>
  <conditionalFormatting sqref="F44:F46 F48:F52">
    <cfRule type="expression" dxfId="186" priority="21">
      <formula>$B$13&lt;48</formula>
    </cfRule>
  </conditionalFormatting>
  <conditionalFormatting sqref="B44">
    <cfRule type="expression" dxfId="185" priority="29">
      <formula>$B$13&gt;0</formula>
    </cfRule>
  </conditionalFormatting>
  <conditionalFormatting sqref="C44">
    <cfRule type="expression" dxfId="184" priority="28">
      <formula>$B$13&gt;12</formula>
    </cfRule>
  </conditionalFormatting>
  <conditionalFormatting sqref="D44">
    <cfRule type="expression" dxfId="183" priority="27">
      <formula>$B$13&gt;24</formula>
    </cfRule>
  </conditionalFormatting>
  <conditionalFormatting sqref="E44">
    <cfRule type="expression" dxfId="182" priority="26">
      <formula>$B$13&gt;36</formula>
    </cfRule>
  </conditionalFormatting>
  <conditionalFormatting sqref="F44">
    <cfRule type="expression" dxfId="181" priority="25">
      <formula>$B$13&gt;48</formula>
    </cfRule>
  </conditionalFormatting>
  <conditionalFormatting sqref="E44:F46 E48:F52">
    <cfRule type="expression" dxfId="180" priority="22">
      <formula>$B$13&lt;37</formula>
    </cfRule>
  </conditionalFormatting>
  <conditionalFormatting sqref="D44:F46 D48:F52">
    <cfRule type="expression" dxfId="179" priority="23">
      <formula>$B$13&lt;25</formula>
    </cfRule>
  </conditionalFormatting>
  <conditionalFormatting sqref="C44:F46 C48:F52">
    <cfRule type="expression" dxfId="178" priority="24">
      <formula>$B$13&lt;13</formula>
    </cfRule>
  </conditionalFormatting>
  <conditionalFormatting sqref="C18:F18">
    <cfRule type="expression" dxfId="177" priority="16">
      <formula>$B$13&lt;13</formula>
    </cfRule>
  </conditionalFormatting>
  <conditionalFormatting sqref="D18:F18">
    <cfRule type="expression" dxfId="176" priority="15">
      <formula>AND($B$13&gt;12,$B$13&lt;=24)</formula>
    </cfRule>
  </conditionalFormatting>
  <conditionalFormatting sqref="E18:F18">
    <cfRule type="expression" dxfId="175" priority="14">
      <formula>AND($B$13&gt;24,$B$13&lt;=36)</formula>
    </cfRule>
  </conditionalFormatting>
  <conditionalFormatting sqref="F18">
    <cfRule type="expression" dxfId="174" priority="13">
      <formula>AND($B$13&gt;36,$B$13&lt;=48)</formula>
    </cfRule>
  </conditionalFormatting>
  <conditionalFormatting sqref="Y77:Z77">
    <cfRule type="expression" dxfId="173" priority="10">
      <formula>$B$13&lt;37</formula>
    </cfRule>
  </conditionalFormatting>
  <conditionalFormatting sqref="X77:Z77">
    <cfRule type="expression" dxfId="172" priority="11">
      <formula>$B$13&lt;25</formula>
    </cfRule>
  </conditionalFormatting>
  <conditionalFormatting sqref="W77:Z77">
    <cfRule type="expression" dxfId="171" priority="12">
      <formula>$B$13&lt;13</formula>
    </cfRule>
  </conditionalFormatting>
  <conditionalFormatting sqref="Z77">
    <cfRule type="expression" dxfId="170" priority="9">
      <formula>$B$13&lt;49</formula>
    </cfRule>
  </conditionalFormatting>
  <conditionalFormatting sqref="Y95:Z95">
    <cfRule type="expression" dxfId="169" priority="6">
      <formula>$B$13&lt;37</formula>
    </cfRule>
  </conditionalFormatting>
  <conditionalFormatting sqref="X95:Z95">
    <cfRule type="expression" dxfId="168" priority="7">
      <formula>$B$13&lt;25</formula>
    </cfRule>
  </conditionalFormatting>
  <conditionalFormatting sqref="W95:Z95">
    <cfRule type="expression" dxfId="167" priority="8">
      <formula>$B$13&lt;13</formula>
    </cfRule>
  </conditionalFormatting>
  <conditionalFormatting sqref="Z95">
    <cfRule type="expression" dxfId="166" priority="5">
      <formula>$B$13&lt;49</formula>
    </cfRule>
  </conditionalFormatting>
  <conditionalFormatting sqref="F47">
    <cfRule type="expression" dxfId="165" priority="1">
      <formula>$B$13&lt;48</formula>
    </cfRule>
  </conditionalFormatting>
  <conditionalFormatting sqref="E47:F47">
    <cfRule type="expression" dxfId="164" priority="2">
      <formula>$B$13&lt;37</formula>
    </cfRule>
  </conditionalFormatting>
  <conditionalFormatting sqref="D47:F47">
    <cfRule type="expression" dxfId="163" priority="3">
      <formula>$B$13&lt;25</formula>
    </cfRule>
  </conditionalFormatting>
  <conditionalFormatting sqref="C47:F47">
    <cfRule type="expression" dxfId="162" priority="4">
      <formula>$B$13&lt;13</formula>
    </cfRule>
  </conditionalFormatting>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UL115"/>
  <sheetViews>
    <sheetView zoomScale="85" zoomScaleNormal="85" workbookViewId="0">
      <selection activeCell="C46" sqref="C46"/>
    </sheetView>
  </sheetViews>
  <sheetFormatPr baseColWidth="10" defaultColWidth="0" defaultRowHeight="15" zeroHeight="1"/>
  <cols>
    <col min="1" max="1" width="51.5703125" style="3" customWidth="1"/>
    <col min="2" max="2" width="13.28515625" style="3" customWidth="1"/>
    <col min="3" max="3" width="13" style="3" customWidth="1"/>
    <col min="4" max="4" width="14" style="3" customWidth="1"/>
    <col min="5" max="6" width="10.28515625" style="3" customWidth="1"/>
    <col min="7" max="7" width="10.28515625" style="3" bestFit="1" customWidth="1"/>
    <col min="8" max="8" width="10.42578125" style="3" customWidth="1"/>
    <col min="9" max="22" width="10.28515625" style="3" bestFit="1" customWidth="1"/>
    <col min="23" max="23" width="14.140625" style="3" bestFit="1" customWidth="1"/>
    <col min="24" max="24" width="10.28515625" style="3" customWidth="1"/>
    <col min="25" max="25" width="13.140625" style="3" bestFit="1" customWidth="1"/>
    <col min="26" max="26" width="10.28515625" style="3" customWidth="1"/>
    <col min="27" max="29" width="10" style="3" customWidth="1"/>
    <col min="30" max="30" width="12.28515625" style="3" customWidth="1"/>
    <col min="31" max="31" width="10" style="3" customWidth="1"/>
    <col min="32" max="226" width="10" style="3" hidden="1"/>
    <col min="227" max="227" width="38.5703125" style="3" hidden="1"/>
    <col min="228" max="232" width="10.28515625" style="3" hidden="1"/>
    <col min="233" max="233" width="10" style="3" hidden="1"/>
    <col min="234" max="234" width="10.42578125" style="3" hidden="1"/>
    <col min="235" max="482" width="10" style="3" hidden="1"/>
    <col min="483" max="483" width="38.5703125" style="3" hidden="1"/>
    <col min="484" max="488" width="10.28515625" style="3" hidden="1"/>
    <col min="489" max="489" width="10" style="3" hidden="1"/>
    <col min="490" max="490" width="10.42578125" style="3" hidden="1"/>
    <col min="491" max="738" width="10" style="3" hidden="1"/>
    <col min="739" max="739" width="38.5703125" style="3" hidden="1"/>
    <col min="740" max="744" width="10.28515625" style="3" hidden="1"/>
    <col min="745" max="745" width="10" style="3" hidden="1"/>
    <col min="746" max="746" width="10.42578125" style="3" hidden="1"/>
    <col min="747" max="994" width="10" style="3" hidden="1"/>
    <col min="995" max="995" width="38.5703125" style="3" hidden="1"/>
    <col min="996" max="1000" width="10.28515625" style="3" hidden="1"/>
    <col min="1001" max="1001" width="10" style="3" hidden="1"/>
    <col min="1002" max="1002" width="10.42578125" style="3" hidden="1"/>
    <col min="1003" max="1250" width="10" style="3" hidden="1"/>
    <col min="1251" max="1251" width="38.5703125" style="3" hidden="1"/>
    <col min="1252" max="1256" width="10.28515625" style="3" hidden="1"/>
    <col min="1257" max="1257" width="10" style="3" hidden="1"/>
    <col min="1258" max="1258" width="10.42578125" style="3" hidden="1"/>
    <col min="1259" max="1506" width="10" style="3" hidden="1"/>
    <col min="1507" max="1507" width="38.5703125" style="3" hidden="1"/>
    <col min="1508" max="1512" width="10.28515625" style="3" hidden="1"/>
    <col min="1513" max="1513" width="10" style="3" hidden="1"/>
    <col min="1514" max="1514" width="10.42578125" style="3" hidden="1"/>
    <col min="1515" max="1762" width="10" style="3" hidden="1"/>
    <col min="1763" max="1763" width="38.5703125" style="3" hidden="1"/>
    <col min="1764" max="1768" width="10.28515625" style="3" hidden="1"/>
    <col min="1769" max="1769" width="10" style="3" hidden="1"/>
    <col min="1770" max="1770" width="10.42578125" style="3" hidden="1"/>
    <col min="1771" max="2018" width="10" style="3" hidden="1"/>
    <col min="2019" max="2019" width="38.5703125" style="3" hidden="1"/>
    <col min="2020" max="2024" width="10.28515625" style="3" hidden="1"/>
    <col min="2025" max="2025" width="10" style="3" hidden="1"/>
    <col min="2026" max="2026" width="10.42578125" style="3" hidden="1"/>
    <col min="2027" max="2274" width="10" style="3" hidden="1"/>
    <col min="2275" max="2275" width="38.5703125" style="3" hidden="1"/>
    <col min="2276" max="2280" width="10.28515625" style="3" hidden="1"/>
    <col min="2281" max="2281" width="10" style="3" hidden="1"/>
    <col min="2282" max="2282" width="10.42578125" style="3" hidden="1"/>
    <col min="2283" max="2530" width="10" style="3" hidden="1"/>
    <col min="2531" max="2531" width="38.5703125" style="3" hidden="1"/>
    <col min="2532" max="2536" width="10.28515625" style="3" hidden="1"/>
    <col min="2537" max="2537" width="10" style="3" hidden="1"/>
    <col min="2538" max="2538" width="10.42578125" style="3" hidden="1"/>
    <col min="2539" max="2786" width="10" style="3" hidden="1"/>
    <col min="2787" max="2787" width="38.5703125" style="3" hidden="1"/>
    <col min="2788" max="2792" width="10.28515625" style="3" hidden="1"/>
    <col min="2793" max="2793" width="10" style="3" hidden="1"/>
    <col min="2794" max="2794" width="10.42578125" style="3" hidden="1"/>
    <col min="2795" max="3042" width="10" style="3" hidden="1"/>
    <col min="3043" max="3043" width="38.5703125" style="3" hidden="1"/>
    <col min="3044" max="3048" width="10.28515625" style="3" hidden="1"/>
    <col min="3049" max="3049" width="10" style="3" hidden="1"/>
    <col min="3050" max="3050" width="10.42578125" style="3" hidden="1"/>
    <col min="3051" max="3298" width="10" style="3" hidden="1"/>
    <col min="3299" max="3299" width="38.5703125" style="3" hidden="1"/>
    <col min="3300" max="3304" width="10.28515625" style="3" hidden="1"/>
    <col min="3305" max="3305" width="10" style="3" hidden="1"/>
    <col min="3306" max="3306" width="10.42578125" style="3" hidden="1"/>
    <col min="3307" max="3554" width="10" style="3" hidden="1"/>
    <col min="3555" max="3555" width="38.5703125" style="3" hidden="1"/>
    <col min="3556" max="3560" width="10.28515625" style="3" hidden="1"/>
    <col min="3561" max="3561" width="10" style="3" hidden="1"/>
    <col min="3562" max="3562" width="10.42578125" style="3" hidden="1"/>
    <col min="3563" max="3810" width="10" style="3" hidden="1"/>
    <col min="3811" max="3811" width="38.5703125" style="3" hidden="1"/>
    <col min="3812" max="3816" width="10.28515625" style="3" hidden="1"/>
    <col min="3817" max="3817" width="10" style="3" hidden="1"/>
    <col min="3818" max="3818" width="10.42578125" style="3" hidden="1"/>
    <col min="3819" max="4066" width="10" style="3" hidden="1"/>
    <col min="4067" max="4067" width="38.5703125" style="3" hidden="1"/>
    <col min="4068" max="4072" width="10.28515625" style="3" hidden="1"/>
    <col min="4073" max="4073" width="10" style="3" hidden="1"/>
    <col min="4074" max="4074" width="10.42578125" style="3" hidden="1"/>
    <col min="4075" max="4322" width="10" style="3" hidden="1"/>
    <col min="4323" max="4323" width="38.5703125" style="3" hidden="1"/>
    <col min="4324" max="4328" width="10.28515625" style="3" hidden="1"/>
    <col min="4329" max="4329" width="10" style="3" hidden="1"/>
    <col min="4330" max="4330" width="10.42578125" style="3" hidden="1"/>
    <col min="4331" max="4578" width="10" style="3" hidden="1"/>
    <col min="4579" max="4579" width="38.5703125" style="3" hidden="1"/>
    <col min="4580" max="4584" width="10.28515625" style="3" hidden="1"/>
    <col min="4585" max="4585" width="10" style="3" hidden="1"/>
    <col min="4586" max="4586" width="10.42578125" style="3" hidden="1"/>
    <col min="4587" max="4834" width="10" style="3" hidden="1"/>
    <col min="4835" max="4835" width="38.5703125" style="3" hidden="1"/>
    <col min="4836" max="4840" width="10.28515625" style="3" hidden="1"/>
    <col min="4841" max="4841" width="10" style="3" hidden="1"/>
    <col min="4842" max="4842" width="10.42578125" style="3" hidden="1"/>
    <col min="4843" max="5090" width="10" style="3" hidden="1"/>
    <col min="5091" max="5091" width="38.5703125" style="3" hidden="1"/>
    <col min="5092" max="5096" width="10.28515625" style="3" hidden="1"/>
    <col min="5097" max="5097" width="10" style="3" hidden="1"/>
    <col min="5098" max="5098" width="10.42578125" style="3" hidden="1"/>
    <col min="5099" max="5346" width="10" style="3" hidden="1"/>
    <col min="5347" max="5347" width="38.5703125" style="3" hidden="1"/>
    <col min="5348" max="5352" width="10.28515625" style="3" hidden="1"/>
    <col min="5353" max="5353" width="10" style="3" hidden="1"/>
    <col min="5354" max="5354" width="10.42578125" style="3" hidden="1"/>
    <col min="5355" max="5602" width="10" style="3" hidden="1"/>
    <col min="5603" max="5603" width="38.5703125" style="3" hidden="1"/>
    <col min="5604" max="5608" width="10.28515625" style="3" hidden="1"/>
    <col min="5609" max="5609" width="10" style="3" hidden="1"/>
    <col min="5610" max="5610" width="10.42578125" style="3" hidden="1"/>
    <col min="5611" max="5858" width="10" style="3" hidden="1"/>
    <col min="5859" max="5859" width="38.5703125" style="3" hidden="1"/>
    <col min="5860" max="5864" width="10.28515625" style="3" hidden="1"/>
    <col min="5865" max="5865" width="10" style="3" hidden="1"/>
    <col min="5866" max="5866" width="10.42578125" style="3" hidden="1"/>
    <col min="5867" max="6114" width="10" style="3" hidden="1"/>
    <col min="6115" max="6115" width="38.5703125" style="3" hidden="1"/>
    <col min="6116" max="6120" width="10.28515625" style="3" hidden="1"/>
    <col min="6121" max="6121" width="10" style="3" hidden="1"/>
    <col min="6122" max="6122" width="10.42578125" style="3" hidden="1"/>
    <col min="6123" max="6370" width="10" style="3" hidden="1"/>
    <col min="6371" max="6371" width="38.5703125" style="3" hidden="1"/>
    <col min="6372" max="6376" width="10.28515625" style="3" hidden="1"/>
    <col min="6377" max="6377" width="10" style="3" hidden="1"/>
    <col min="6378" max="6378" width="10.42578125" style="3" hidden="1"/>
    <col min="6379" max="6626" width="10" style="3" hidden="1"/>
    <col min="6627" max="6627" width="38.5703125" style="3" hidden="1"/>
    <col min="6628" max="6632" width="10.28515625" style="3" hidden="1"/>
    <col min="6633" max="6633" width="10" style="3" hidden="1"/>
    <col min="6634" max="6634" width="10.42578125" style="3" hidden="1"/>
    <col min="6635" max="6882" width="10" style="3" hidden="1"/>
    <col min="6883" max="6883" width="38.5703125" style="3" hidden="1"/>
    <col min="6884" max="6888" width="10.28515625" style="3" hidden="1"/>
    <col min="6889" max="6889" width="10" style="3" hidden="1"/>
    <col min="6890" max="6890" width="10.42578125" style="3" hidden="1"/>
    <col min="6891" max="7138" width="10" style="3" hidden="1"/>
    <col min="7139" max="7139" width="38.5703125" style="3" hidden="1"/>
    <col min="7140" max="7144" width="10.28515625" style="3" hidden="1"/>
    <col min="7145" max="7145" width="10" style="3" hidden="1"/>
    <col min="7146" max="7146" width="10.42578125" style="3" hidden="1"/>
    <col min="7147" max="7394" width="10" style="3" hidden="1"/>
    <col min="7395" max="7395" width="38.5703125" style="3" hidden="1"/>
    <col min="7396" max="7400" width="10.28515625" style="3" hidden="1"/>
    <col min="7401" max="7401" width="10" style="3" hidden="1"/>
    <col min="7402" max="7402" width="10.42578125" style="3" hidden="1"/>
    <col min="7403" max="7650" width="10" style="3" hidden="1"/>
    <col min="7651" max="7651" width="38.5703125" style="3" hidden="1"/>
    <col min="7652" max="7656" width="10.28515625" style="3" hidden="1"/>
    <col min="7657" max="7657" width="10" style="3" hidden="1"/>
    <col min="7658" max="7658" width="10.42578125" style="3" hidden="1"/>
    <col min="7659" max="7906" width="10" style="3" hidden="1"/>
    <col min="7907" max="7907" width="38.5703125" style="3" hidden="1"/>
    <col min="7908" max="7912" width="10.28515625" style="3" hidden="1"/>
    <col min="7913" max="7913" width="10" style="3" hidden="1"/>
    <col min="7914" max="7914" width="10.42578125" style="3" hidden="1"/>
    <col min="7915" max="8162" width="10" style="3" hidden="1"/>
    <col min="8163" max="8163" width="38.5703125" style="3" hidden="1"/>
    <col min="8164" max="8168" width="10.28515625" style="3" hidden="1"/>
    <col min="8169" max="8169" width="10" style="3" hidden="1"/>
    <col min="8170" max="8170" width="10.42578125" style="3" hidden="1"/>
    <col min="8171" max="8418" width="10" style="3" hidden="1"/>
    <col min="8419" max="8419" width="38.5703125" style="3" hidden="1"/>
    <col min="8420" max="8424" width="10.28515625" style="3" hidden="1"/>
    <col min="8425" max="8425" width="10" style="3" hidden="1"/>
    <col min="8426" max="8426" width="10.42578125" style="3" hidden="1"/>
    <col min="8427" max="8674" width="10" style="3" hidden="1"/>
    <col min="8675" max="8675" width="38.5703125" style="3" hidden="1"/>
    <col min="8676" max="8680" width="10.28515625" style="3" hidden="1"/>
    <col min="8681" max="8681" width="10" style="3" hidden="1"/>
    <col min="8682" max="8682" width="10.42578125" style="3" hidden="1"/>
    <col min="8683" max="8930" width="10" style="3" hidden="1"/>
    <col min="8931" max="8931" width="38.5703125" style="3" hidden="1"/>
    <col min="8932" max="8936" width="10.28515625" style="3" hidden="1"/>
    <col min="8937" max="8937" width="10" style="3" hidden="1"/>
    <col min="8938" max="8938" width="10.42578125" style="3" hidden="1"/>
    <col min="8939" max="9186" width="10" style="3" hidden="1"/>
    <col min="9187" max="9187" width="38.5703125" style="3" hidden="1"/>
    <col min="9188" max="9192" width="10.28515625" style="3" hidden="1"/>
    <col min="9193" max="9193" width="10" style="3" hidden="1"/>
    <col min="9194" max="9194" width="10.42578125" style="3" hidden="1"/>
    <col min="9195" max="9442" width="10" style="3" hidden="1"/>
    <col min="9443" max="9443" width="38.5703125" style="3" hidden="1"/>
    <col min="9444" max="9448" width="10.28515625" style="3" hidden="1"/>
    <col min="9449" max="9449" width="10" style="3" hidden="1"/>
    <col min="9450" max="9450" width="10.42578125" style="3" hidden="1"/>
    <col min="9451" max="9698" width="10" style="3" hidden="1"/>
    <col min="9699" max="9699" width="38.5703125" style="3" hidden="1"/>
    <col min="9700" max="9704" width="10.28515625" style="3" hidden="1"/>
    <col min="9705" max="9705" width="10" style="3" hidden="1"/>
    <col min="9706" max="9706" width="10.42578125" style="3" hidden="1"/>
    <col min="9707" max="9954" width="10" style="3" hidden="1"/>
    <col min="9955" max="9955" width="38.5703125" style="3" hidden="1"/>
    <col min="9956" max="9960" width="10.28515625" style="3" hidden="1"/>
    <col min="9961" max="9961" width="10" style="3" hidden="1"/>
    <col min="9962" max="9962" width="10.42578125" style="3" hidden="1"/>
    <col min="9963" max="10210" width="10" style="3" hidden="1"/>
    <col min="10211" max="10211" width="38.5703125" style="3" hidden="1"/>
    <col min="10212" max="10216" width="10.28515625" style="3" hidden="1"/>
    <col min="10217" max="10217" width="10" style="3" hidden="1"/>
    <col min="10218" max="10218" width="10.42578125" style="3" hidden="1"/>
    <col min="10219" max="10466" width="10" style="3" hidden="1"/>
    <col min="10467" max="10467" width="38.5703125" style="3" hidden="1"/>
    <col min="10468" max="10472" width="10.28515625" style="3" hidden="1"/>
    <col min="10473" max="10473" width="10" style="3" hidden="1"/>
    <col min="10474" max="10474" width="10.42578125" style="3" hidden="1"/>
    <col min="10475" max="10722" width="10" style="3" hidden="1"/>
    <col min="10723" max="10723" width="38.5703125" style="3" hidden="1"/>
    <col min="10724" max="10728" width="10.28515625" style="3" hidden="1"/>
    <col min="10729" max="10729" width="10" style="3" hidden="1"/>
    <col min="10730" max="10730" width="10.42578125" style="3" hidden="1"/>
    <col min="10731" max="10978" width="10" style="3" hidden="1"/>
    <col min="10979" max="10979" width="38.5703125" style="3" hidden="1"/>
    <col min="10980" max="10984" width="10.28515625" style="3" hidden="1"/>
    <col min="10985" max="10985" width="10" style="3" hidden="1"/>
    <col min="10986" max="10986" width="10.42578125" style="3" hidden="1"/>
    <col min="10987" max="11234" width="10" style="3" hidden="1"/>
    <col min="11235" max="11235" width="38.5703125" style="3" hidden="1"/>
    <col min="11236" max="11240" width="10.28515625" style="3" hidden="1"/>
    <col min="11241" max="11241" width="10" style="3" hidden="1"/>
    <col min="11242" max="11242" width="10.42578125" style="3" hidden="1"/>
    <col min="11243" max="11490" width="10" style="3" hidden="1"/>
    <col min="11491" max="11491" width="38.5703125" style="3" hidden="1"/>
    <col min="11492" max="11496" width="10.28515625" style="3" hidden="1"/>
    <col min="11497" max="11497" width="10" style="3" hidden="1"/>
    <col min="11498" max="11498" width="10.42578125" style="3" hidden="1"/>
    <col min="11499" max="11746" width="10" style="3" hidden="1"/>
    <col min="11747" max="11747" width="38.5703125" style="3" hidden="1"/>
    <col min="11748" max="11752" width="10.28515625" style="3" hidden="1"/>
    <col min="11753" max="11753" width="10" style="3" hidden="1"/>
    <col min="11754" max="11754" width="10.42578125" style="3" hidden="1"/>
    <col min="11755" max="12002" width="10" style="3" hidden="1"/>
    <col min="12003" max="12003" width="38.5703125" style="3" hidden="1"/>
    <col min="12004" max="12008" width="10.28515625" style="3" hidden="1"/>
    <col min="12009" max="12009" width="10" style="3" hidden="1"/>
    <col min="12010" max="12010" width="10.42578125" style="3" hidden="1"/>
    <col min="12011" max="12258" width="10" style="3" hidden="1"/>
    <col min="12259" max="12259" width="38.5703125" style="3" hidden="1"/>
    <col min="12260" max="12264" width="10.28515625" style="3" hidden="1"/>
    <col min="12265" max="12265" width="10" style="3" hidden="1"/>
    <col min="12266" max="12266" width="10.42578125" style="3" hidden="1"/>
    <col min="12267" max="12514" width="10" style="3" hidden="1"/>
    <col min="12515" max="12515" width="38.5703125" style="3" hidden="1"/>
    <col min="12516" max="12520" width="10.28515625" style="3" hidden="1"/>
    <col min="12521" max="12521" width="10" style="3" hidden="1"/>
    <col min="12522" max="12522" width="10.42578125" style="3" hidden="1"/>
    <col min="12523" max="12770" width="10" style="3" hidden="1"/>
    <col min="12771" max="12771" width="38.5703125" style="3" hidden="1"/>
    <col min="12772" max="12776" width="10.28515625" style="3" hidden="1"/>
    <col min="12777" max="12777" width="10" style="3" hidden="1"/>
    <col min="12778" max="12778" width="10.42578125" style="3" hidden="1"/>
    <col min="12779" max="13026" width="10" style="3" hidden="1"/>
    <col min="13027" max="13027" width="38.5703125" style="3" hidden="1"/>
    <col min="13028" max="13032" width="10.28515625" style="3" hidden="1"/>
    <col min="13033" max="13033" width="10" style="3" hidden="1"/>
    <col min="13034" max="13034" width="10.42578125" style="3" hidden="1"/>
    <col min="13035" max="13282" width="10" style="3" hidden="1"/>
    <col min="13283" max="13283" width="38.5703125" style="3" hidden="1"/>
    <col min="13284" max="13288" width="10.28515625" style="3" hidden="1"/>
    <col min="13289" max="13289" width="10" style="3" hidden="1"/>
    <col min="13290" max="13290" width="10.42578125" style="3" hidden="1"/>
    <col min="13291" max="13538" width="10" style="3" hidden="1"/>
    <col min="13539" max="13539" width="38.5703125" style="3" hidden="1"/>
    <col min="13540" max="13544" width="10.28515625" style="3" hidden="1"/>
    <col min="13545" max="13545" width="10" style="3" hidden="1"/>
    <col min="13546" max="13546" width="10.42578125" style="3" hidden="1"/>
    <col min="13547" max="13794" width="10" style="3" hidden="1"/>
    <col min="13795" max="13795" width="38.5703125" style="3" hidden="1"/>
    <col min="13796" max="13800" width="10.28515625" style="3" hidden="1"/>
    <col min="13801" max="13801" width="10" style="3" hidden="1"/>
    <col min="13802" max="13802" width="10.42578125" style="3" hidden="1"/>
    <col min="13803" max="14050" width="10" style="3" hidden="1"/>
    <col min="14051" max="14051" width="38.5703125" style="3" hidden="1"/>
    <col min="14052" max="14056" width="10.28515625" style="3" hidden="1"/>
    <col min="14057" max="14057" width="10" style="3" hidden="1"/>
    <col min="14058" max="14058" width="10.42578125" style="3" hidden="1"/>
    <col min="14059" max="14306" width="10" style="3" hidden="1"/>
    <col min="14307" max="14307" width="38.5703125" style="3" hidden="1"/>
    <col min="14308" max="14312" width="10.28515625" style="3" hidden="1"/>
    <col min="14313" max="14313" width="10" style="3" hidden="1"/>
    <col min="14314" max="14314" width="10.42578125" style="3" hidden="1"/>
    <col min="14315" max="14562" width="10" style="3" hidden="1"/>
    <col min="14563" max="14563" width="38.5703125" style="3" hidden="1"/>
    <col min="14564" max="14568" width="10.28515625" style="3" hidden="1"/>
    <col min="14569" max="14569" width="10" style="3" hidden="1"/>
    <col min="14570" max="14570" width="10.42578125" style="3" hidden="1"/>
    <col min="14571" max="14818" width="10" style="3" hidden="1"/>
    <col min="14819" max="14819" width="38.5703125" style="3" hidden="1"/>
    <col min="14820" max="14824" width="10.28515625" style="3" hidden="1"/>
    <col min="14825" max="14825" width="10" style="3" hidden="1"/>
    <col min="14826" max="14826" width="10.42578125" style="3" hidden="1"/>
    <col min="14827" max="15074" width="10" style="3" hidden="1"/>
    <col min="15075" max="15075" width="38.5703125" style="3" hidden="1"/>
    <col min="15076" max="15080" width="10.28515625" style="3" hidden="1"/>
    <col min="15081" max="15081" width="10" style="3" hidden="1"/>
    <col min="15082" max="15082" width="10.42578125" style="3" hidden="1"/>
    <col min="15083" max="15330" width="10" style="3" hidden="1"/>
    <col min="15331" max="15331" width="38.5703125" style="3" hidden="1"/>
    <col min="15332" max="15336" width="10.28515625" style="3" hidden="1"/>
    <col min="15337" max="15337" width="10" style="3" hidden="1"/>
    <col min="15338" max="15338" width="10.42578125" style="3" hidden="1"/>
    <col min="15339" max="15586" width="10" style="3" hidden="1"/>
    <col min="15587" max="15587" width="38.5703125" style="3" hidden="1"/>
    <col min="15588" max="15592" width="10.28515625" style="3" hidden="1"/>
    <col min="15593" max="15593" width="10" style="3" hidden="1"/>
    <col min="15594" max="15594" width="10.42578125" style="3" hidden="1"/>
    <col min="15595" max="15842" width="10" style="3" hidden="1"/>
    <col min="15843" max="15843" width="38.5703125" style="3" hidden="1"/>
    <col min="15844" max="15848" width="10.28515625" style="3" hidden="1"/>
    <col min="15849" max="15849" width="10" style="3" hidden="1"/>
    <col min="15850" max="15850" width="10.42578125" style="3" hidden="1"/>
    <col min="15851" max="16098" width="10" style="3" hidden="1"/>
    <col min="16099" max="16099" width="38.5703125" style="3" hidden="1"/>
    <col min="16100" max="16104" width="10.28515625" style="3" hidden="1"/>
    <col min="16105" max="16105" width="10" style="3" hidden="1"/>
    <col min="16106" max="16106" width="10.42578125" style="3" hidden="1"/>
    <col min="16107" max="16384" width="10" style="3" hidden="1"/>
  </cols>
  <sheetData>
    <row r="1" spans="1:26" s="47" customFormat="1" ht="23.25">
      <c r="A1" s="1" t="s">
        <v>54</v>
      </c>
      <c r="B1" s="119" t="str">
        <f ca="1">RIGHT(CELL("dateiname",A1),LEN(CELL("dateiname",A1))-FIND("]",CELL("dateiname",A1)))</f>
        <v>Steiermark</v>
      </c>
    </row>
    <row r="2" spans="1:26" s="47" customFormat="1"/>
    <row r="3" spans="1:26" s="47" customFormat="1"/>
    <row r="4" spans="1:26" s="48" customFormat="1" ht="15.75" customHeight="1">
      <c r="A4" s="155" t="s">
        <v>68</v>
      </c>
      <c r="B4" s="156"/>
      <c r="C4" s="156"/>
      <c r="D4" s="156"/>
      <c r="E4" s="156"/>
      <c r="F4" s="156"/>
      <c r="G4" s="156"/>
      <c r="H4" s="156"/>
      <c r="I4" s="156"/>
      <c r="J4" s="156"/>
      <c r="K4" s="156"/>
      <c r="L4" s="156"/>
      <c r="M4" s="156"/>
      <c r="N4" s="156"/>
      <c r="O4" s="156"/>
      <c r="P4" s="156"/>
      <c r="Q4" s="156"/>
      <c r="T4" s="2"/>
    </row>
    <row r="5" spans="1:26" s="48" customFormat="1" ht="28.5" customHeight="1">
      <c r="A5" s="156"/>
      <c r="B5" s="156"/>
      <c r="C5" s="156"/>
      <c r="D5" s="156"/>
      <c r="E5" s="156"/>
      <c r="F5" s="156"/>
      <c r="G5" s="156"/>
      <c r="H5" s="156"/>
      <c r="I5" s="156"/>
      <c r="J5" s="156"/>
      <c r="K5" s="156"/>
      <c r="L5" s="156"/>
      <c r="M5" s="156"/>
      <c r="N5" s="156"/>
      <c r="O5" s="156"/>
      <c r="P5" s="156"/>
      <c r="Q5" s="156"/>
      <c r="T5" s="2"/>
    </row>
    <row r="6" spans="1:26" ht="15" customHeight="1">
      <c r="A6" s="156"/>
      <c r="B6" s="156"/>
      <c r="C6" s="156"/>
      <c r="D6" s="156"/>
      <c r="E6" s="156"/>
      <c r="F6" s="156"/>
      <c r="G6" s="156"/>
      <c r="H6" s="156"/>
      <c r="I6" s="156"/>
      <c r="J6" s="156"/>
      <c r="K6" s="156"/>
      <c r="L6" s="156"/>
      <c r="M6" s="156"/>
      <c r="N6" s="156"/>
      <c r="O6" s="156"/>
      <c r="P6" s="156"/>
      <c r="Q6" s="156"/>
    </row>
    <row r="7" spans="1:26">
      <c r="A7" s="156"/>
      <c r="B7" s="156"/>
      <c r="C7" s="156"/>
      <c r="D7" s="156"/>
      <c r="E7" s="156"/>
      <c r="F7" s="156"/>
      <c r="G7" s="156"/>
      <c r="H7" s="156"/>
      <c r="I7" s="156"/>
      <c r="J7" s="156"/>
      <c r="K7" s="156"/>
      <c r="L7" s="156"/>
      <c r="M7" s="156"/>
      <c r="N7" s="156"/>
      <c r="O7" s="156"/>
      <c r="P7" s="156"/>
      <c r="Q7" s="156"/>
    </row>
    <row r="8" spans="1:26" ht="54.75" customHeight="1">
      <c r="A8" s="156"/>
      <c r="B8" s="156"/>
      <c r="C8" s="156"/>
      <c r="D8" s="156"/>
      <c r="E8" s="156"/>
      <c r="F8" s="156"/>
      <c r="G8" s="156"/>
      <c r="H8" s="156"/>
      <c r="I8" s="156"/>
      <c r="J8" s="156"/>
      <c r="K8" s="156"/>
      <c r="L8" s="156"/>
      <c r="M8" s="156"/>
      <c r="N8" s="156"/>
      <c r="O8" s="156"/>
      <c r="P8" s="156"/>
      <c r="Q8" s="156"/>
    </row>
    <row r="9" spans="1:26" s="51" customFormat="1" ht="15.75" thickBot="1">
      <c r="A9" s="49"/>
      <c r="B9" s="49"/>
      <c r="C9" s="49"/>
      <c r="D9" s="49"/>
      <c r="E9" s="50"/>
      <c r="F9" s="50"/>
      <c r="G9" s="50"/>
      <c r="H9" s="50"/>
      <c r="I9" s="50"/>
      <c r="J9" s="50"/>
      <c r="K9" s="50"/>
      <c r="L9" s="50"/>
      <c r="M9" s="50"/>
      <c r="N9" s="50"/>
      <c r="O9" s="50"/>
      <c r="P9" s="50"/>
      <c r="Q9" s="50"/>
    </row>
    <row r="10" spans="1:26" s="51" customFormat="1" ht="15.75" thickTop="1">
      <c r="A10" s="34" t="s">
        <v>94</v>
      </c>
      <c r="B10" s="157">
        <f>'Finanzierungslücken Übersicht'!B5:D5</f>
        <v>0</v>
      </c>
      <c r="C10" s="157"/>
      <c r="D10" s="157"/>
      <c r="G10" s="50"/>
      <c r="H10" s="50"/>
      <c r="I10" s="50"/>
      <c r="J10" s="50"/>
      <c r="K10" s="50"/>
      <c r="L10" s="50"/>
      <c r="M10" s="50"/>
      <c r="N10" s="50"/>
      <c r="O10" s="50"/>
      <c r="P10" s="50"/>
      <c r="Q10" s="50"/>
    </row>
    <row r="11" spans="1:26" s="51" customFormat="1">
      <c r="A11" s="35" t="s">
        <v>37</v>
      </c>
      <c r="B11" s="158">
        <f>'Finanzierungslücken Übersicht'!B6:D6</f>
        <v>0</v>
      </c>
      <c r="C11" s="158"/>
      <c r="D11" s="158"/>
      <c r="F11" s="50"/>
      <c r="G11" s="50"/>
      <c r="H11" s="50"/>
      <c r="I11" s="50"/>
      <c r="J11" s="50"/>
      <c r="K11" s="50"/>
      <c r="L11" s="50"/>
      <c r="M11" s="50"/>
      <c r="N11" s="50"/>
      <c r="O11" s="50"/>
      <c r="P11" s="50"/>
      <c r="Q11" s="50"/>
    </row>
    <row r="12" spans="1:26" s="51" customFormat="1" ht="15.75" customHeight="1">
      <c r="A12" s="36" t="s">
        <v>38</v>
      </c>
      <c r="B12" s="158">
        <f>'Finanzierungslücken Übersicht'!B7:D7</f>
        <v>0</v>
      </c>
      <c r="C12" s="158"/>
      <c r="D12" s="158"/>
      <c r="F12" s="50"/>
      <c r="G12" s="50"/>
      <c r="H12" s="50"/>
      <c r="I12" s="50"/>
      <c r="J12" s="50"/>
      <c r="K12" s="50"/>
      <c r="L12" s="50"/>
      <c r="M12" s="50"/>
      <c r="N12" s="50"/>
      <c r="O12" s="50"/>
      <c r="P12" s="50"/>
      <c r="Q12" s="50"/>
    </row>
    <row r="13" spans="1:26" s="51" customFormat="1" ht="15.75" thickBot="1">
      <c r="A13" s="52" t="s">
        <v>93</v>
      </c>
      <c r="B13" s="159">
        <f>'Finanzierungslücken Übersicht'!B8:D8</f>
        <v>60</v>
      </c>
      <c r="C13" s="159"/>
      <c r="D13" s="159"/>
      <c r="E13" s="50"/>
      <c r="F13" s="50"/>
      <c r="G13" s="53"/>
      <c r="H13" s="50"/>
      <c r="I13" s="50"/>
      <c r="J13" s="50"/>
      <c r="K13" s="50"/>
      <c r="L13" s="50"/>
      <c r="M13" s="50"/>
      <c r="N13" s="50"/>
      <c r="O13" s="50"/>
      <c r="P13" s="50"/>
      <c r="Q13" s="50"/>
    </row>
    <row r="14" spans="1:26" s="51" customFormat="1" ht="15.75" thickTop="1">
      <c r="A14" s="50"/>
      <c r="B14" s="50"/>
      <c r="C14" s="50"/>
      <c r="D14" s="50"/>
      <c r="E14" s="50"/>
      <c r="F14" s="50"/>
      <c r="G14" s="50"/>
      <c r="H14" s="50"/>
      <c r="I14" s="50"/>
      <c r="J14" s="50"/>
      <c r="K14" s="50"/>
      <c r="L14" s="50"/>
      <c r="M14" s="50"/>
      <c r="N14" s="50"/>
      <c r="O14" s="50"/>
      <c r="P14" s="50"/>
      <c r="Q14" s="50"/>
    </row>
    <row r="15" spans="1:26" ht="16.149999999999999" customHeight="1" thickBot="1"/>
    <row r="16" spans="1:26" ht="15.75" thickBot="1">
      <c r="A16" s="160" t="s">
        <v>9</v>
      </c>
      <c r="B16" s="161"/>
      <c r="C16" s="161"/>
      <c r="D16" s="161"/>
      <c r="E16" s="161"/>
      <c r="F16" s="161"/>
      <c r="G16" s="161"/>
      <c r="H16" s="161"/>
      <c r="I16" s="161"/>
      <c r="J16" s="161"/>
      <c r="K16" s="161"/>
      <c r="L16" s="161"/>
      <c r="M16" s="161"/>
      <c r="N16" s="161"/>
      <c r="O16" s="161"/>
      <c r="P16" s="161"/>
      <c r="Q16" s="161"/>
      <c r="R16" s="161"/>
      <c r="S16" s="161"/>
      <c r="T16" s="161"/>
      <c r="U16" s="161"/>
      <c r="V16" s="161"/>
      <c r="W16" s="161"/>
      <c r="X16" s="161"/>
      <c r="Y16" s="161"/>
      <c r="Z16" s="162"/>
    </row>
    <row r="17" spans="1:30" s="4" customFormat="1" ht="17.25" customHeight="1">
      <c r="A17" s="114" t="s">
        <v>12</v>
      </c>
      <c r="B17" s="115">
        <v>1</v>
      </c>
      <c r="C17" s="72">
        <v>2</v>
      </c>
      <c r="D17" s="72">
        <v>3</v>
      </c>
      <c r="E17" s="72">
        <v>4</v>
      </c>
      <c r="F17" s="72">
        <v>5</v>
      </c>
      <c r="G17" s="72">
        <v>6</v>
      </c>
      <c r="H17" s="72">
        <v>7</v>
      </c>
      <c r="I17" s="72">
        <v>8</v>
      </c>
      <c r="J17" s="72">
        <v>9</v>
      </c>
      <c r="K17" s="72">
        <v>10</v>
      </c>
      <c r="L17" s="72">
        <v>11</v>
      </c>
      <c r="M17" s="72">
        <v>12</v>
      </c>
      <c r="N17" s="72">
        <v>13</v>
      </c>
      <c r="O17" s="72">
        <v>14</v>
      </c>
      <c r="P17" s="72">
        <v>15</v>
      </c>
      <c r="Q17" s="72">
        <v>16</v>
      </c>
      <c r="R17" s="72">
        <v>17</v>
      </c>
      <c r="S17" s="72">
        <v>18</v>
      </c>
      <c r="T17" s="72">
        <v>19</v>
      </c>
      <c r="U17" s="72">
        <v>20</v>
      </c>
      <c r="V17" s="72">
        <v>21</v>
      </c>
      <c r="W17" s="72">
        <v>22</v>
      </c>
      <c r="X17" s="72">
        <v>23</v>
      </c>
      <c r="Y17" s="72">
        <v>24</v>
      </c>
      <c r="Z17" s="73">
        <v>25</v>
      </c>
    </row>
    <row r="18" spans="1:30" s="56" customFormat="1">
      <c r="A18" s="116" t="s">
        <v>20</v>
      </c>
      <c r="B18" s="14">
        <f>B45</f>
        <v>0</v>
      </c>
      <c r="C18" s="14">
        <f>C45</f>
        <v>0</v>
      </c>
      <c r="D18" s="14">
        <f>D45</f>
        <v>0</v>
      </c>
      <c r="E18" s="14">
        <f>E45</f>
        <v>0</v>
      </c>
      <c r="F18" s="14">
        <f>F45</f>
        <v>0</v>
      </c>
      <c r="G18" s="16"/>
      <c r="H18" s="16"/>
      <c r="I18" s="16"/>
      <c r="J18" s="16"/>
      <c r="K18" s="16"/>
      <c r="L18" s="16"/>
      <c r="M18" s="16"/>
      <c r="N18" s="16"/>
      <c r="O18" s="16"/>
      <c r="P18" s="16"/>
      <c r="Q18" s="16"/>
      <c r="R18" s="16"/>
      <c r="S18" s="16"/>
      <c r="T18" s="16"/>
      <c r="U18" s="16"/>
      <c r="V18" s="16"/>
      <c r="W18" s="16"/>
      <c r="X18" s="16"/>
      <c r="Y18" s="16"/>
      <c r="Z18" s="17"/>
    </row>
    <row r="19" spans="1:30" s="8" customFormat="1">
      <c r="A19" s="116" t="s">
        <v>21</v>
      </c>
      <c r="B19" s="14">
        <f t="shared" ref="B19:V19" si="0">B95</f>
        <v>0</v>
      </c>
      <c r="C19" s="14">
        <f t="shared" si="0"/>
        <v>0</v>
      </c>
      <c r="D19" s="14">
        <f t="shared" si="0"/>
        <v>0</v>
      </c>
      <c r="E19" s="14">
        <f t="shared" si="0"/>
        <v>0</v>
      </c>
      <c r="F19" s="14">
        <f t="shared" si="0"/>
        <v>0</v>
      </c>
      <c r="G19" s="18">
        <f t="shared" si="0"/>
        <v>0</v>
      </c>
      <c r="H19" s="18">
        <f t="shared" si="0"/>
        <v>0</v>
      </c>
      <c r="I19" s="18">
        <f t="shared" si="0"/>
        <v>0</v>
      </c>
      <c r="J19" s="18">
        <f t="shared" si="0"/>
        <v>0</v>
      </c>
      <c r="K19" s="18">
        <f t="shared" si="0"/>
        <v>0</v>
      </c>
      <c r="L19" s="18">
        <f t="shared" si="0"/>
        <v>0</v>
      </c>
      <c r="M19" s="18">
        <f t="shared" si="0"/>
        <v>0</v>
      </c>
      <c r="N19" s="18">
        <f t="shared" si="0"/>
        <v>0</v>
      </c>
      <c r="O19" s="18">
        <f t="shared" si="0"/>
        <v>0</v>
      </c>
      <c r="P19" s="18">
        <f t="shared" si="0"/>
        <v>0</v>
      </c>
      <c r="Q19" s="18">
        <f t="shared" si="0"/>
        <v>0</v>
      </c>
      <c r="R19" s="18">
        <f t="shared" si="0"/>
        <v>0</v>
      </c>
      <c r="S19" s="18">
        <f t="shared" si="0"/>
        <v>0</v>
      </c>
      <c r="T19" s="18">
        <f t="shared" si="0"/>
        <v>0</v>
      </c>
      <c r="U19" s="18">
        <f t="shared" si="0"/>
        <v>0</v>
      </c>
      <c r="V19" s="18">
        <f t="shared" si="0"/>
        <v>0</v>
      </c>
      <c r="W19" s="18">
        <f>W95</f>
        <v>0</v>
      </c>
      <c r="X19" s="18">
        <f>X95</f>
        <v>0</v>
      </c>
      <c r="Y19" s="18">
        <f>Y95</f>
        <v>0</v>
      </c>
      <c r="Z19" s="19">
        <f>Z95</f>
        <v>0</v>
      </c>
    </row>
    <row r="20" spans="1:30" s="8" customFormat="1" ht="17.25" customHeight="1">
      <c r="A20" s="116" t="s">
        <v>22</v>
      </c>
      <c r="B20" s="14">
        <f>B77</f>
        <v>0</v>
      </c>
      <c r="C20" s="14">
        <f t="shared" ref="C20:F20" si="1">C77</f>
        <v>0</v>
      </c>
      <c r="D20" s="14">
        <f t="shared" si="1"/>
        <v>0</v>
      </c>
      <c r="E20" s="14">
        <f t="shared" si="1"/>
        <v>0</v>
      </c>
      <c r="F20" s="14">
        <f t="shared" si="1"/>
        <v>0</v>
      </c>
      <c r="G20" s="18">
        <f>G77</f>
        <v>0</v>
      </c>
      <c r="H20" s="18">
        <f>H77</f>
        <v>0</v>
      </c>
      <c r="I20" s="18">
        <f t="shared" ref="I20:V20" si="2">I77</f>
        <v>0</v>
      </c>
      <c r="J20" s="18">
        <f t="shared" si="2"/>
        <v>0</v>
      </c>
      <c r="K20" s="18">
        <f t="shared" si="2"/>
        <v>0</v>
      </c>
      <c r="L20" s="18">
        <f t="shared" si="2"/>
        <v>0</v>
      </c>
      <c r="M20" s="18">
        <f t="shared" si="2"/>
        <v>0</v>
      </c>
      <c r="N20" s="18">
        <f t="shared" si="2"/>
        <v>0</v>
      </c>
      <c r="O20" s="18">
        <f t="shared" si="2"/>
        <v>0</v>
      </c>
      <c r="P20" s="18">
        <f t="shared" si="2"/>
        <v>0</v>
      </c>
      <c r="Q20" s="18">
        <f t="shared" si="2"/>
        <v>0</v>
      </c>
      <c r="R20" s="18">
        <f t="shared" si="2"/>
        <v>0</v>
      </c>
      <c r="S20" s="18">
        <f t="shared" si="2"/>
        <v>0</v>
      </c>
      <c r="T20" s="18">
        <f t="shared" si="2"/>
        <v>0</v>
      </c>
      <c r="U20" s="18">
        <f t="shared" si="2"/>
        <v>0</v>
      </c>
      <c r="V20" s="18">
        <f t="shared" si="2"/>
        <v>0</v>
      </c>
      <c r="W20" s="18">
        <f>W77</f>
        <v>0</v>
      </c>
      <c r="X20" s="18">
        <f>X77</f>
        <v>0</v>
      </c>
      <c r="Y20" s="18">
        <f>Y77</f>
        <v>0</v>
      </c>
      <c r="Z20" s="19">
        <f>Z77</f>
        <v>0</v>
      </c>
      <c r="AA20" s="5"/>
      <c r="AB20" s="6"/>
      <c r="AC20" s="6"/>
      <c r="AD20" s="6"/>
    </row>
    <row r="21" spans="1:30" s="8" customFormat="1">
      <c r="A21" s="116" t="s">
        <v>6</v>
      </c>
      <c r="B21" s="14">
        <f>B19-B20</f>
        <v>0</v>
      </c>
      <c r="C21" s="14">
        <f t="shared" ref="C21:Z21" si="3">C19-C20</f>
        <v>0</v>
      </c>
      <c r="D21" s="14">
        <f t="shared" si="3"/>
        <v>0</v>
      </c>
      <c r="E21" s="14">
        <f t="shared" si="3"/>
        <v>0</v>
      </c>
      <c r="F21" s="14">
        <f t="shared" si="3"/>
        <v>0</v>
      </c>
      <c r="G21" s="18">
        <f t="shared" si="3"/>
        <v>0</v>
      </c>
      <c r="H21" s="18">
        <f t="shared" si="3"/>
        <v>0</v>
      </c>
      <c r="I21" s="18">
        <f t="shared" si="3"/>
        <v>0</v>
      </c>
      <c r="J21" s="18">
        <f t="shared" si="3"/>
        <v>0</v>
      </c>
      <c r="K21" s="18">
        <f t="shared" si="3"/>
        <v>0</v>
      </c>
      <c r="L21" s="18">
        <f t="shared" si="3"/>
        <v>0</v>
      </c>
      <c r="M21" s="18">
        <f t="shared" si="3"/>
        <v>0</v>
      </c>
      <c r="N21" s="18">
        <f t="shared" si="3"/>
        <v>0</v>
      </c>
      <c r="O21" s="18">
        <f t="shared" si="3"/>
        <v>0</v>
      </c>
      <c r="P21" s="18">
        <f t="shared" si="3"/>
        <v>0</v>
      </c>
      <c r="Q21" s="18">
        <f t="shared" si="3"/>
        <v>0</v>
      </c>
      <c r="R21" s="18">
        <f t="shared" si="3"/>
        <v>0</v>
      </c>
      <c r="S21" s="18">
        <f t="shared" si="3"/>
        <v>0</v>
      </c>
      <c r="T21" s="18">
        <f t="shared" si="3"/>
        <v>0</v>
      </c>
      <c r="U21" s="18">
        <f t="shared" si="3"/>
        <v>0</v>
      </c>
      <c r="V21" s="18">
        <f t="shared" si="3"/>
        <v>0</v>
      </c>
      <c r="W21" s="18">
        <f t="shared" si="3"/>
        <v>0</v>
      </c>
      <c r="X21" s="18">
        <f t="shared" si="3"/>
        <v>0</v>
      </c>
      <c r="Y21" s="18">
        <f t="shared" si="3"/>
        <v>0</v>
      </c>
      <c r="Z21" s="19">
        <f t="shared" si="3"/>
        <v>0</v>
      </c>
      <c r="AA21" s="3"/>
      <c r="AB21" s="3"/>
      <c r="AC21" s="3"/>
      <c r="AD21" s="3"/>
    </row>
    <row r="22" spans="1:30" s="57" customFormat="1" ht="18" customHeight="1" thickBot="1">
      <c r="A22" s="117" t="s">
        <v>5</v>
      </c>
      <c r="B22" s="96">
        <f>1/((1+$D$31)^(B17-1))</f>
        <v>1</v>
      </c>
      <c r="C22" s="96">
        <f t="shared" ref="C22:Z22" si="4">1/((1+$D$31)^(C17-1))</f>
        <v>0.96153846153846145</v>
      </c>
      <c r="D22" s="96">
        <f t="shared" si="4"/>
        <v>0.92455621301775137</v>
      </c>
      <c r="E22" s="96">
        <f t="shared" si="4"/>
        <v>0.88899635867091487</v>
      </c>
      <c r="F22" s="96">
        <f t="shared" si="4"/>
        <v>0.85480419102972571</v>
      </c>
      <c r="G22" s="96">
        <f t="shared" si="4"/>
        <v>0.82192710675935154</v>
      </c>
      <c r="H22" s="96">
        <f t="shared" si="4"/>
        <v>0.79031452573014571</v>
      </c>
      <c r="I22" s="96">
        <f t="shared" si="4"/>
        <v>0.75991781320206331</v>
      </c>
      <c r="J22" s="96">
        <f t="shared" si="4"/>
        <v>0.73069020500198378</v>
      </c>
      <c r="K22" s="96">
        <f t="shared" si="4"/>
        <v>0.70258673557883045</v>
      </c>
      <c r="L22" s="96">
        <f t="shared" si="4"/>
        <v>0.67556416882579851</v>
      </c>
      <c r="M22" s="96">
        <f t="shared" si="4"/>
        <v>0.6495809315632679</v>
      </c>
      <c r="N22" s="96">
        <f t="shared" si="4"/>
        <v>0.62459704958006512</v>
      </c>
      <c r="O22" s="96">
        <f t="shared" si="4"/>
        <v>0.600574086134678</v>
      </c>
      <c r="P22" s="96">
        <f t="shared" si="4"/>
        <v>0.57747508282180582</v>
      </c>
      <c r="Q22" s="96">
        <f t="shared" si="4"/>
        <v>0.55526450271327477</v>
      </c>
      <c r="R22" s="96">
        <f t="shared" si="4"/>
        <v>0.53390817568584104</v>
      </c>
      <c r="S22" s="96">
        <f t="shared" si="4"/>
        <v>0.51337324585177024</v>
      </c>
      <c r="T22" s="96">
        <f t="shared" si="4"/>
        <v>0.49362812101131748</v>
      </c>
      <c r="U22" s="96">
        <f t="shared" si="4"/>
        <v>0.47464242404934376</v>
      </c>
      <c r="V22" s="96">
        <f t="shared" si="4"/>
        <v>0.45638694620129205</v>
      </c>
      <c r="W22" s="96">
        <f t="shared" si="4"/>
        <v>0.43883360211662686</v>
      </c>
      <c r="X22" s="96">
        <f t="shared" si="4"/>
        <v>0.42195538665060278</v>
      </c>
      <c r="Y22" s="96">
        <f t="shared" si="4"/>
        <v>0.40572633331788732</v>
      </c>
      <c r="Z22" s="101">
        <f t="shared" si="4"/>
        <v>0.39012147434412242</v>
      </c>
    </row>
    <row r="23" spans="1:30" s="8" customFormat="1" ht="14.25" customHeight="1" thickBot="1">
      <c r="A23" s="21" t="s">
        <v>4</v>
      </c>
      <c r="B23" s="22">
        <f t="shared" ref="B23:V23" si="5">+B21*B22</f>
        <v>0</v>
      </c>
      <c r="C23" s="22">
        <f t="shared" si="5"/>
        <v>0</v>
      </c>
      <c r="D23" s="22">
        <f t="shared" si="5"/>
        <v>0</v>
      </c>
      <c r="E23" s="22">
        <f t="shared" si="5"/>
        <v>0</v>
      </c>
      <c r="F23" s="22">
        <f t="shared" si="5"/>
        <v>0</v>
      </c>
      <c r="G23" s="22">
        <f t="shared" si="5"/>
        <v>0</v>
      </c>
      <c r="H23" s="22">
        <f t="shared" si="5"/>
        <v>0</v>
      </c>
      <c r="I23" s="22">
        <f t="shared" si="5"/>
        <v>0</v>
      </c>
      <c r="J23" s="22">
        <f t="shared" si="5"/>
        <v>0</v>
      </c>
      <c r="K23" s="22">
        <f t="shared" si="5"/>
        <v>0</v>
      </c>
      <c r="L23" s="22">
        <f t="shared" si="5"/>
        <v>0</v>
      </c>
      <c r="M23" s="22">
        <f t="shared" si="5"/>
        <v>0</v>
      </c>
      <c r="N23" s="22">
        <f t="shared" si="5"/>
        <v>0</v>
      </c>
      <c r="O23" s="22">
        <f t="shared" si="5"/>
        <v>0</v>
      </c>
      <c r="P23" s="22">
        <f t="shared" si="5"/>
        <v>0</v>
      </c>
      <c r="Q23" s="22">
        <f t="shared" si="5"/>
        <v>0</v>
      </c>
      <c r="R23" s="22">
        <f t="shared" si="5"/>
        <v>0</v>
      </c>
      <c r="S23" s="22">
        <f t="shared" si="5"/>
        <v>0</v>
      </c>
      <c r="T23" s="22">
        <f t="shared" si="5"/>
        <v>0</v>
      </c>
      <c r="U23" s="22">
        <f t="shared" si="5"/>
        <v>0</v>
      </c>
      <c r="V23" s="22">
        <f t="shared" si="5"/>
        <v>0</v>
      </c>
      <c r="W23" s="22">
        <f>IF(B13&lt;13,0,+W21*W22)</f>
        <v>0</v>
      </c>
      <c r="X23" s="22">
        <f>IF(B13&lt;25,0,+X21*X22)</f>
        <v>0</v>
      </c>
      <c r="Y23" s="22">
        <f>IF(B13&lt;37,0,+Y21*Y22)</f>
        <v>0</v>
      </c>
      <c r="Z23" s="22">
        <f>IF(B13&lt;49,0,+Z21*Z22)</f>
        <v>0</v>
      </c>
    </row>
    <row r="24" spans="1:30" s="56" customFormat="1" ht="14.25" customHeight="1" thickTop="1">
      <c r="A24" s="7"/>
      <c r="B24" s="7"/>
      <c r="C24" s="7"/>
      <c r="D24" s="7"/>
      <c r="E24" s="7"/>
      <c r="F24" s="7"/>
      <c r="G24" s="7"/>
      <c r="H24" s="7"/>
      <c r="I24" s="7"/>
      <c r="J24" s="7"/>
      <c r="K24" s="7"/>
      <c r="L24" s="7"/>
      <c r="M24" s="7"/>
      <c r="N24" s="7"/>
      <c r="O24" s="7"/>
      <c r="P24" s="7"/>
      <c r="Q24" s="7"/>
      <c r="R24" s="7"/>
      <c r="S24" s="7"/>
      <c r="T24" s="7"/>
      <c r="U24" s="7"/>
      <c r="V24" s="7"/>
      <c r="W24" s="7"/>
      <c r="X24" s="7"/>
      <c r="Y24" s="7"/>
      <c r="Z24" s="7"/>
    </row>
    <row r="25" spans="1:30" s="56" customFormat="1" ht="14.25" customHeight="1">
      <c r="A25" s="163" t="s">
        <v>43</v>
      </c>
      <c r="B25" s="164"/>
      <c r="C25" s="164"/>
      <c r="D25" s="164"/>
      <c r="E25" s="7"/>
      <c r="F25" s="7"/>
      <c r="G25" s="7"/>
      <c r="H25" s="7"/>
      <c r="I25" s="7"/>
      <c r="J25" s="7"/>
      <c r="K25" s="7"/>
      <c r="L25" s="7"/>
      <c r="M25" s="7"/>
      <c r="N25" s="7"/>
      <c r="O25" s="7"/>
      <c r="P25" s="7"/>
      <c r="Q25" s="7"/>
      <c r="R25" s="7"/>
      <c r="S25" s="7"/>
      <c r="T25" s="7"/>
      <c r="U25" s="7"/>
      <c r="V25" s="7"/>
      <c r="W25" s="7"/>
      <c r="X25" s="7"/>
      <c r="Y25" s="7"/>
      <c r="Z25" s="7"/>
    </row>
    <row r="26" spans="1:30" s="8" customFormat="1" ht="16.899999999999999" customHeight="1">
      <c r="A26" s="165"/>
      <c r="B26" s="164"/>
      <c r="C26" s="164"/>
      <c r="D26" s="164"/>
    </row>
    <row r="27" spans="1:30">
      <c r="A27" s="165"/>
      <c r="B27" s="164"/>
      <c r="C27" s="164"/>
      <c r="D27" s="164"/>
      <c r="F27" s="58"/>
    </row>
    <row r="28" spans="1:30">
      <c r="A28" s="9"/>
      <c r="B28" s="10"/>
      <c r="C28" s="10"/>
      <c r="D28" s="10"/>
      <c r="F28" s="58"/>
    </row>
    <row r="29" spans="1:30" ht="15.75" thickBot="1">
      <c r="A29" s="9"/>
      <c r="B29" s="10"/>
      <c r="C29" s="10"/>
      <c r="D29" s="10"/>
      <c r="E29" s="74"/>
      <c r="F29" s="75"/>
      <c r="G29" s="74"/>
      <c r="H29" s="74"/>
      <c r="I29" s="74"/>
      <c r="J29" s="74"/>
      <c r="K29" s="74"/>
      <c r="L29" s="74"/>
      <c r="M29" s="74"/>
      <c r="N29" s="74"/>
      <c r="O29" s="74"/>
      <c r="P29" s="74"/>
      <c r="Q29" s="74"/>
      <c r="R29" s="74"/>
    </row>
    <row r="30" spans="1:30">
      <c r="A30" s="23" t="s">
        <v>7</v>
      </c>
      <c r="B30" s="24">
        <f>B18*B22+C18*C22+D18*D22+E18*E22+F18*F22</f>
        <v>0</v>
      </c>
      <c r="C30" s="25"/>
      <c r="D30" s="26"/>
      <c r="E30" s="74"/>
      <c r="F30" s="74"/>
      <c r="G30" s="74"/>
      <c r="H30" s="74"/>
      <c r="I30" s="74"/>
      <c r="J30" s="74"/>
      <c r="K30" s="74"/>
      <c r="L30" s="74"/>
      <c r="M30" s="74"/>
      <c r="N30" s="74"/>
      <c r="O30" s="74"/>
      <c r="P30" s="74"/>
      <c r="Q30" s="74"/>
      <c r="R30" s="74"/>
    </row>
    <row r="31" spans="1:30">
      <c r="A31" s="27" t="s">
        <v>3</v>
      </c>
      <c r="B31" s="28">
        <f>SUM(B23:Z23)</f>
        <v>0</v>
      </c>
      <c r="C31" s="29" t="s">
        <v>2</v>
      </c>
      <c r="D31" s="45">
        <v>0.04</v>
      </c>
      <c r="E31" s="74"/>
      <c r="F31" s="74"/>
      <c r="G31" s="74"/>
      <c r="H31" s="76"/>
      <c r="I31" s="74"/>
      <c r="J31" s="74"/>
      <c r="K31" s="74"/>
      <c r="L31" s="74"/>
      <c r="M31" s="74"/>
      <c r="N31" s="74"/>
      <c r="O31" s="74"/>
      <c r="P31" s="74"/>
      <c r="Q31" s="74"/>
      <c r="R31" s="74"/>
    </row>
    <row r="32" spans="1:30" s="48" customFormat="1" ht="15.75" thickBot="1">
      <c r="A32" s="30" t="s">
        <v>1</v>
      </c>
      <c r="B32" s="31">
        <f>+B30-B31</f>
        <v>0</v>
      </c>
      <c r="C32" s="32"/>
      <c r="D32" s="33"/>
      <c r="E32" s="77" t="s">
        <v>97</v>
      </c>
      <c r="F32" s="78"/>
      <c r="G32" s="78"/>
      <c r="H32" s="78"/>
      <c r="I32" s="78"/>
      <c r="J32" s="78"/>
      <c r="K32" s="78"/>
      <c r="L32" s="78"/>
      <c r="M32" s="78"/>
      <c r="N32" s="78"/>
      <c r="O32" s="78"/>
      <c r="P32" s="78"/>
      <c r="Q32" s="78"/>
      <c r="R32" s="78"/>
    </row>
    <row r="33" spans="1:21">
      <c r="B33" s="58"/>
      <c r="E33" s="74"/>
      <c r="F33" s="75"/>
      <c r="G33" s="74"/>
      <c r="H33" s="74"/>
      <c r="I33" s="74"/>
      <c r="J33" s="74"/>
      <c r="K33" s="74"/>
      <c r="L33" s="74"/>
      <c r="M33" s="74"/>
      <c r="N33" s="74"/>
      <c r="O33" s="74"/>
      <c r="P33" s="74"/>
      <c r="Q33" s="74"/>
      <c r="R33" s="74"/>
    </row>
    <row r="34" spans="1:21">
      <c r="A34" s="166" t="s">
        <v>28</v>
      </c>
      <c r="B34" s="167"/>
      <c r="C34" s="167"/>
      <c r="D34" s="168"/>
      <c r="E34" s="74"/>
      <c r="F34" s="75"/>
      <c r="G34" s="74"/>
      <c r="H34" s="74"/>
      <c r="I34" s="74"/>
      <c r="J34" s="74"/>
      <c r="K34" s="74"/>
      <c r="L34" s="74"/>
      <c r="M34" s="74"/>
      <c r="N34" s="74"/>
      <c r="O34" s="74"/>
      <c r="P34" s="74"/>
      <c r="Q34" s="74"/>
      <c r="R34" s="74"/>
    </row>
    <row r="35" spans="1:21" ht="15.75">
      <c r="A35" s="145" t="s">
        <v>29</v>
      </c>
      <c r="B35" s="146"/>
      <c r="C35" s="147"/>
      <c r="D35" s="82">
        <f>SUM(B46:F46)</f>
        <v>0</v>
      </c>
      <c r="E35" s="74"/>
      <c r="F35" s="75"/>
      <c r="G35" s="74"/>
      <c r="H35" s="74"/>
      <c r="I35" s="74"/>
      <c r="J35" s="74"/>
      <c r="K35" s="74"/>
      <c r="L35" s="74"/>
      <c r="M35" s="74"/>
      <c r="N35" s="74"/>
      <c r="O35" s="74"/>
      <c r="P35" s="74"/>
      <c r="Q35" s="74"/>
      <c r="R35" s="74"/>
    </row>
    <row r="36" spans="1:21" ht="15.75">
      <c r="A36" s="145" t="s">
        <v>31</v>
      </c>
      <c r="B36" s="146"/>
      <c r="C36" s="147"/>
      <c r="D36" s="97">
        <v>0</v>
      </c>
      <c r="E36" s="74"/>
      <c r="F36" s="74"/>
      <c r="G36" s="169" t="s">
        <v>95</v>
      </c>
      <c r="H36" s="170"/>
      <c r="I36" s="170"/>
      <c r="J36" s="170"/>
      <c r="K36" s="170"/>
      <c r="L36" s="170"/>
      <c r="M36" s="170"/>
      <c r="N36" s="170"/>
      <c r="O36" s="170"/>
      <c r="P36" s="170"/>
      <c r="Q36" s="170"/>
      <c r="R36" s="170"/>
    </row>
    <row r="37" spans="1:21" ht="15.75">
      <c r="A37" s="145" t="s">
        <v>32</v>
      </c>
      <c r="B37" s="146"/>
      <c r="C37" s="147"/>
      <c r="D37" s="82">
        <f>D35*D36</f>
        <v>0</v>
      </c>
      <c r="E37" s="79" t="str">
        <f>IF(B32&lt;D37,"ACHTUNG","OKAY")</f>
        <v>OKAY</v>
      </c>
      <c r="F37" s="75"/>
      <c r="G37" s="80"/>
      <c r="H37" s="80"/>
      <c r="I37" s="80"/>
      <c r="J37" s="80"/>
      <c r="K37" s="80"/>
      <c r="L37" s="80"/>
      <c r="M37" s="80"/>
      <c r="N37" s="80"/>
      <c r="O37" s="80"/>
      <c r="P37" s="80"/>
      <c r="Q37" s="80"/>
      <c r="R37" s="80"/>
    </row>
    <row r="38" spans="1:21" ht="15.75">
      <c r="A38" s="145" t="s">
        <v>30</v>
      </c>
      <c r="B38" s="146"/>
      <c r="C38" s="147"/>
      <c r="D38" s="84">
        <v>0</v>
      </c>
      <c r="E38" s="74"/>
      <c r="F38" s="74"/>
      <c r="G38" s="148" t="s">
        <v>33</v>
      </c>
      <c r="H38" s="149"/>
      <c r="I38" s="149"/>
      <c r="J38" s="149"/>
      <c r="K38" s="149"/>
      <c r="L38" s="149"/>
      <c r="M38" s="149"/>
      <c r="N38" s="149"/>
      <c r="O38" s="149"/>
      <c r="P38" s="149"/>
      <c r="Q38" s="149"/>
      <c r="R38" s="149"/>
    </row>
    <row r="39" spans="1:21" ht="15.75">
      <c r="A39" s="145" t="s">
        <v>34</v>
      </c>
      <c r="B39" s="146"/>
      <c r="C39" s="147"/>
      <c r="D39" s="82">
        <f>D35-D37-D38</f>
        <v>0</v>
      </c>
      <c r="E39" s="74"/>
      <c r="F39" s="74"/>
      <c r="G39" s="149"/>
      <c r="H39" s="149"/>
      <c r="I39" s="149"/>
      <c r="J39" s="149"/>
      <c r="K39" s="149"/>
      <c r="L39" s="149"/>
      <c r="M39" s="149"/>
      <c r="N39" s="149"/>
      <c r="O39" s="149"/>
      <c r="P39" s="149"/>
      <c r="Q39" s="149"/>
      <c r="R39" s="149"/>
    </row>
    <row r="40" spans="1:21" s="51" customFormat="1" ht="15.75">
      <c r="A40" s="145" t="s">
        <v>35</v>
      </c>
      <c r="B40" s="146"/>
      <c r="C40" s="147"/>
      <c r="D40" s="98" t="e">
        <f>D39/D35</f>
        <v>#DIV/0!</v>
      </c>
      <c r="E40" s="53"/>
      <c r="F40" s="53"/>
      <c r="G40" s="53"/>
      <c r="H40" s="53"/>
      <c r="I40" s="53"/>
      <c r="J40" s="53"/>
      <c r="K40" s="53"/>
      <c r="L40" s="53"/>
      <c r="M40" s="53"/>
      <c r="N40" s="53"/>
      <c r="O40" s="53"/>
      <c r="P40" s="53"/>
      <c r="Q40" s="53"/>
      <c r="R40" s="53"/>
      <c r="S40" s="50"/>
      <c r="T40" s="50"/>
      <c r="U40" s="50"/>
    </row>
    <row r="41" spans="1:21" s="51" customFormat="1">
      <c r="A41" s="50"/>
      <c r="B41" s="50"/>
      <c r="C41" s="50"/>
      <c r="D41" s="50"/>
      <c r="E41" s="50"/>
      <c r="F41" s="50"/>
      <c r="S41" s="50"/>
      <c r="T41" s="50"/>
      <c r="U41" s="50"/>
    </row>
    <row r="42" spans="1:21" ht="15.75" thickBot="1">
      <c r="A42" s="11"/>
      <c r="B42" s="11"/>
      <c r="C42" s="11"/>
      <c r="D42" s="11"/>
      <c r="E42" s="11"/>
      <c r="F42" s="11"/>
    </row>
    <row r="43" spans="1:21" ht="16.149999999999999" customHeight="1" thickTop="1">
      <c r="A43" s="150" t="s">
        <v>10</v>
      </c>
      <c r="B43" s="151"/>
      <c r="C43" s="151"/>
      <c r="D43" s="151"/>
      <c r="E43" s="151"/>
      <c r="F43" s="152"/>
    </row>
    <row r="44" spans="1:21">
      <c r="A44" s="81" t="s">
        <v>52</v>
      </c>
      <c r="B44" s="81">
        <v>1</v>
      </c>
      <c r="C44" s="81">
        <v>2</v>
      </c>
      <c r="D44" s="81">
        <v>3</v>
      </c>
      <c r="E44" s="81">
        <v>4</v>
      </c>
      <c r="F44" s="81">
        <v>5</v>
      </c>
      <c r="S44" s="48"/>
    </row>
    <row r="45" spans="1:21" ht="16.899999999999999" customHeight="1">
      <c r="A45" s="81" t="s">
        <v>20</v>
      </c>
      <c r="B45" s="59">
        <f>B46+B47</f>
        <v>0</v>
      </c>
      <c r="C45" s="59">
        <f>IF(B13&lt;13,0,C46+C47)</f>
        <v>0</v>
      </c>
      <c r="D45" s="59">
        <f>IF(B13&lt;25,0,D46+D47)</f>
        <v>0</v>
      </c>
      <c r="E45" s="59">
        <f>IF(B13&lt;37,0,E46+E47)</f>
        <v>0</v>
      </c>
      <c r="F45" s="59">
        <f>IF(B13&lt;49,0,F46+F47)</f>
        <v>0</v>
      </c>
    </row>
    <row r="46" spans="1:21">
      <c r="A46" s="83" t="s">
        <v>8</v>
      </c>
      <c r="B46" s="91"/>
      <c r="C46" s="91"/>
      <c r="D46" s="91"/>
      <c r="E46" s="91"/>
      <c r="F46" s="91"/>
      <c r="G46" s="92" t="s">
        <v>96</v>
      </c>
      <c r="H46" s="92"/>
      <c r="I46" s="92"/>
      <c r="J46" s="92"/>
      <c r="K46" s="92"/>
      <c r="L46" s="92"/>
      <c r="M46" s="92"/>
      <c r="N46" s="92"/>
      <c r="O46" s="92"/>
      <c r="P46" s="92"/>
      <c r="Q46" s="92"/>
      <c r="R46" s="92"/>
    </row>
    <row r="47" spans="1:21" ht="15" customHeight="1">
      <c r="A47" s="83" t="s">
        <v>0</v>
      </c>
      <c r="B47" s="59">
        <f>SUM(B48:B52)</f>
        <v>0</v>
      </c>
      <c r="C47" s="59">
        <f>IF(B13&lt;13,0,SUM(C48:C52))</f>
        <v>0</v>
      </c>
      <c r="D47" s="59">
        <f>IF(B13&lt;25,0,SUM(D48:D52))</f>
        <v>0</v>
      </c>
      <c r="E47" s="59">
        <f>IF(B13&lt;37,0,SUM(E48:E52))</f>
        <v>0</v>
      </c>
      <c r="F47" s="59">
        <f>IF(B13&lt;49,0,SUM(F48:F52))</f>
        <v>0</v>
      </c>
      <c r="G47" s="93"/>
      <c r="H47" s="93"/>
      <c r="I47" s="93"/>
      <c r="J47" s="93"/>
      <c r="K47" s="93"/>
      <c r="L47" s="93"/>
      <c r="M47" s="93"/>
      <c r="N47" s="93"/>
      <c r="O47" s="93"/>
      <c r="P47" s="93"/>
      <c r="Q47" s="93"/>
      <c r="R47" s="93"/>
    </row>
    <row r="48" spans="1:21" ht="15.75" customHeight="1">
      <c r="A48" s="85" t="s">
        <v>19</v>
      </c>
      <c r="B48" s="63"/>
      <c r="C48" s="63"/>
      <c r="D48" s="63"/>
      <c r="E48" s="63"/>
      <c r="F48" s="63"/>
      <c r="G48" s="153" t="s">
        <v>69</v>
      </c>
      <c r="H48" s="154"/>
      <c r="I48" s="154"/>
      <c r="J48" s="154"/>
      <c r="K48" s="144"/>
      <c r="L48" s="144"/>
      <c r="M48" s="144"/>
      <c r="N48" s="144"/>
      <c r="O48" s="144"/>
      <c r="P48" s="144"/>
      <c r="Q48" s="144"/>
      <c r="R48" s="144"/>
    </row>
    <row r="49" spans="1:30">
      <c r="A49" s="85" t="s">
        <v>99</v>
      </c>
      <c r="B49" s="63"/>
      <c r="C49" s="63"/>
      <c r="D49" s="63"/>
      <c r="E49" s="63"/>
      <c r="F49" s="63"/>
      <c r="G49" s="154"/>
      <c r="H49" s="154"/>
      <c r="I49" s="154"/>
      <c r="J49" s="154"/>
      <c r="K49" s="144"/>
      <c r="L49" s="144"/>
      <c r="M49" s="144"/>
      <c r="N49" s="144"/>
      <c r="O49" s="144"/>
      <c r="P49" s="144"/>
      <c r="Q49" s="144"/>
      <c r="R49" s="144"/>
    </row>
    <row r="50" spans="1:30">
      <c r="A50" s="44" t="s">
        <v>11</v>
      </c>
      <c r="B50" s="65"/>
      <c r="C50" s="65"/>
      <c r="D50" s="65"/>
      <c r="E50" s="65"/>
      <c r="F50" s="65"/>
      <c r="G50" s="154"/>
      <c r="H50" s="154"/>
      <c r="I50" s="154"/>
      <c r="J50" s="154"/>
      <c r="K50" s="144"/>
      <c r="L50" s="144"/>
      <c r="M50" s="144"/>
      <c r="N50" s="144"/>
      <c r="O50" s="144"/>
      <c r="P50" s="144"/>
      <c r="Q50" s="144"/>
      <c r="R50" s="144"/>
    </row>
    <row r="51" spans="1:30">
      <c r="A51" s="44"/>
      <c r="B51" s="65"/>
      <c r="C51" s="65"/>
      <c r="D51" s="65"/>
      <c r="E51" s="65"/>
      <c r="F51" s="65"/>
      <c r="G51" s="154"/>
      <c r="H51" s="154"/>
      <c r="I51" s="154"/>
      <c r="J51" s="154"/>
      <c r="K51" s="144"/>
      <c r="L51" s="144"/>
      <c r="M51" s="144"/>
      <c r="N51" s="144"/>
      <c r="O51" s="144"/>
      <c r="P51" s="144"/>
      <c r="Q51" s="144"/>
      <c r="R51" s="144"/>
    </row>
    <row r="52" spans="1:30" ht="15.75" thickBot="1">
      <c r="A52" s="88"/>
      <c r="B52" s="60"/>
      <c r="C52" s="60"/>
      <c r="D52" s="60"/>
      <c r="E52" s="60"/>
      <c r="F52" s="60"/>
      <c r="G52" s="154"/>
      <c r="H52" s="154"/>
      <c r="I52" s="154"/>
      <c r="J52" s="154"/>
      <c r="K52" s="144"/>
      <c r="L52" s="144"/>
      <c r="M52" s="144"/>
      <c r="N52" s="144"/>
      <c r="O52" s="144"/>
      <c r="P52" s="144"/>
      <c r="Q52" s="144"/>
      <c r="R52" s="144"/>
    </row>
    <row r="53" spans="1:30" ht="15.75" thickTop="1">
      <c r="A53" s="50"/>
      <c r="B53" s="50"/>
      <c r="C53" s="50"/>
      <c r="D53" s="50"/>
      <c r="E53" s="50"/>
      <c r="F53" s="50"/>
      <c r="G53" s="61"/>
      <c r="H53" s="61"/>
      <c r="I53" s="61"/>
      <c r="J53" s="61"/>
      <c r="K53" s="46"/>
      <c r="L53" s="46"/>
      <c r="M53" s="46"/>
      <c r="N53" s="46"/>
      <c r="O53" s="46"/>
      <c r="P53" s="46"/>
      <c r="Q53" s="46"/>
      <c r="R53" s="46"/>
      <c r="S53" s="51"/>
    </row>
    <row r="54" spans="1:30">
      <c r="K54" s="50"/>
      <c r="L54" s="50"/>
      <c r="M54" s="50"/>
      <c r="N54" s="46"/>
      <c r="O54" s="46"/>
      <c r="P54" s="46"/>
      <c r="Q54" s="46"/>
      <c r="R54" s="46"/>
      <c r="S54" s="51"/>
    </row>
    <row r="55" spans="1:30" ht="15.6" customHeight="1">
      <c r="A55" s="89" t="s">
        <v>92</v>
      </c>
      <c r="B55" s="90"/>
      <c r="C55" s="90"/>
      <c r="D55" s="90"/>
      <c r="E55" s="90"/>
      <c r="F55" s="90"/>
      <c r="G55" s="90"/>
      <c r="H55" s="90"/>
      <c r="I55" s="90"/>
      <c r="J55" s="90"/>
      <c r="K55" s="118"/>
      <c r="L55" s="118"/>
      <c r="M55" s="50"/>
      <c r="N55" s="46"/>
      <c r="O55" s="46"/>
      <c r="P55" s="46"/>
      <c r="Q55" s="46"/>
      <c r="R55" s="46"/>
      <c r="S55" s="51"/>
    </row>
    <row r="56" spans="1:30">
      <c r="A56" s="139" t="s">
        <v>24</v>
      </c>
      <c r="B56" s="140"/>
      <c r="C56" s="140"/>
      <c r="D56" s="140"/>
      <c r="E56" s="140"/>
      <c r="F56" s="140"/>
      <c r="G56" s="140"/>
      <c r="H56" s="140"/>
      <c r="I56" s="140"/>
      <c r="J56" s="140"/>
      <c r="K56" s="140"/>
      <c r="L56" s="140"/>
      <c r="M56" s="140"/>
      <c r="N56" s="140"/>
      <c r="O56" s="140"/>
      <c r="P56" s="140"/>
      <c r="Q56" s="140"/>
      <c r="R56" s="140"/>
      <c r="S56" s="140"/>
      <c r="T56" s="140"/>
      <c r="U56" s="140"/>
      <c r="V56" s="140"/>
      <c r="W56" s="140"/>
      <c r="X56" s="140"/>
      <c r="Y56" s="140"/>
      <c r="Z56" s="141"/>
    </row>
    <row r="57" spans="1:30" ht="17.25">
      <c r="A57" s="37" t="s">
        <v>42</v>
      </c>
      <c r="B57" s="54">
        <v>1</v>
      </c>
      <c r="C57" s="54">
        <v>2</v>
      </c>
      <c r="D57" s="54">
        <v>3</v>
      </c>
      <c r="E57" s="54">
        <v>4</v>
      </c>
      <c r="F57" s="54">
        <v>5</v>
      </c>
      <c r="G57" s="62">
        <v>6</v>
      </c>
      <c r="H57" s="54">
        <v>7</v>
      </c>
      <c r="I57" s="54">
        <v>8</v>
      </c>
      <c r="J57" s="54">
        <v>9</v>
      </c>
      <c r="K57" s="54">
        <v>10</v>
      </c>
      <c r="L57" s="54">
        <v>11</v>
      </c>
      <c r="M57" s="54">
        <v>12</v>
      </c>
      <c r="N57" s="54">
        <v>13</v>
      </c>
      <c r="O57" s="54">
        <v>14</v>
      </c>
      <c r="P57" s="54">
        <v>15</v>
      </c>
      <c r="Q57" s="54">
        <v>16</v>
      </c>
      <c r="R57" s="54">
        <v>17</v>
      </c>
      <c r="S57" s="54">
        <v>18</v>
      </c>
      <c r="T57" s="54">
        <v>19</v>
      </c>
      <c r="U57" s="54">
        <v>20</v>
      </c>
      <c r="V57" s="54">
        <v>21</v>
      </c>
      <c r="W57" s="54">
        <v>22</v>
      </c>
      <c r="X57" s="54">
        <v>23</v>
      </c>
      <c r="Y57" s="54">
        <v>24</v>
      </c>
      <c r="Z57" s="55">
        <v>25</v>
      </c>
    </row>
    <row r="58" spans="1:30" ht="15.75" customHeight="1">
      <c r="A58" s="85" t="s">
        <v>13</v>
      </c>
      <c r="B58" s="86"/>
      <c r="C58" s="86"/>
      <c r="D58" s="86"/>
      <c r="E58" s="86"/>
      <c r="F58" s="86"/>
      <c r="G58" s="86"/>
      <c r="H58" s="86"/>
      <c r="I58" s="86"/>
      <c r="J58" s="86"/>
      <c r="K58" s="86"/>
      <c r="L58" s="86"/>
      <c r="M58" s="86"/>
      <c r="N58" s="86"/>
      <c r="O58" s="86"/>
      <c r="P58" s="86"/>
      <c r="Q58" s="86"/>
      <c r="R58" s="86"/>
      <c r="S58" s="86"/>
      <c r="T58" s="86"/>
      <c r="U58" s="86"/>
      <c r="V58" s="86"/>
      <c r="W58" s="86"/>
      <c r="X58" s="86"/>
      <c r="Y58" s="86"/>
      <c r="Z58" s="86"/>
      <c r="AA58" s="142" t="s">
        <v>70</v>
      </c>
      <c r="AB58" s="143"/>
      <c r="AC58" s="143"/>
      <c r="AD58" s="143"/>
    </row>
    <row r="59" spans="1:30" ht="15.75">
      <c r="A59" s="85" t="s">
        <v>15</v>
      </c>
      <c r="B59" s="86"/>
      <c r="C59" s="86"/>
      <c r="D59" s="86"/>
      <c r="E59" s="86"/>
      <c r="F59" s="86"/>
      <c r="G59" s="86"/>
      <c r="H59" s="86"/>
      <c r="I59" s="86"/>
      <c r="J59" s="86"/>
      <c r="K59" s="86"/>
      <c r="L59" s="86"/>
      <c r="M59" s="86"/>
      <c r="N59" s="86"/>
      <c r="O59" s="86"/>
      <c r="P59" s="86"/>
      <c r="Q59" s="86"/>
      <c r="R59" s="86"/>
      <c r="S59" s="86"/>
      <c r="T59" s="86"/>
      <c r="U59" s="86"/>
      <c r="V59" s="86"/>
      <c r="W59" s="86"/>
      <c r="X59" s="86"/>
      <c r="Y59" s="86"/>
      <c r="Z59" s="86"/>
      <c r="AA59" s="144"/>
      <c r="AB59" s="143"/>
      <c r="AC59" s="143"/>
      <c r="AD59" s="143"/>
    </row>
    <row r="60" spans="1:30" ht="15.75">
      <c r="A60" s="44" t="s">
        <v>16</v>
      </c>
      <c r="B60" s="87"/>
      <c r="C60" s="87"/>
      <c r="D60" s="87"/>
      <c r="E60" s="87"/>
      <c r="F60" s="87"/>
      <c r="G60" s="87"/>
      <c r="H60" s="87"/>
      <c r="I60" s="87"/>
      <c r="J60" s="87"/>
      <c r="K60" s="87"/>
      <c r="L60" s="87"/>
      <c r="M60" s="87"/>
      <c r="N60" s="87"/>
      <c r="O60" s="87"/>
      <c r="P60" s="87"/>
      <c r="Q60" s="87"/>
      <c r="R60" s="87"/>
      <c r="S60" s="87"/>
      <c r="T60" s="87"/>
      <c r="U60" s="87"/>
      <c r="V60" s="87"/>
      <c r="W60" s="87"/>
      <c r="X60" s="87"/>
      <c r="Y60" s="87"/>
      <c r="Z60" s="87"/>
      <c r="AA60" s="144"/>
      <c r="AB60" s="143"/>
      <c r="AC60" s="143"/>
      <c r="AD60" s="143"/>
    </row>
    <row r="61" spans="1:30" ht="15.75">
      <c r="A61" s="44" t="s">
        <v>14</v>
      </c>
      <c r="B61" s="87"/>
      <c r="C61" s="87"/>
      <c r="D61" s="87"/>
      <c r="E61" s="87"/>
      <c r="F61" s="87"/>
      <c r="G61" s="87"/>
      <c r="H61" s="87"/>
      <c r="I61" s="87"/>
      <c r="J61" s="87"/>
      <c r="K61" s="87"/>
      <c r="L61" s="87"/>
      <c r="M61" s="87"/>
      <c r="N61" s="87"/>
      <c r="O61" s="87"/>
      <c r="P61" s="87"/>
      <c r="Q61" s="87"/>
      <c r="R61" s="87"/>
      <c r="S61" s="87"/>
      <c r="T61" s="87"/>
      <c r="U61" s="87"/>
      <c r="V61" s="87"/>
      <c r="W61" s="87"/>
      <c r="X61" s="87"/>
      <c r="Y61" s="87"/>
      <c r="Z61" s="87"/>
      <c r="AA61" s="144"/>
      <c r="AB61" s="143"/>
      <c r="AC61" s="143"/>
      <c r="AD61" s="143"/>
    </row>
    <row r="62" spans="1:30" ht="15.75">
      <c r="A62" s="44" t="s">
        <v>39</v>
      </c>
      <c r="B62" s="87"/>
      <c r="C62" s="87"/>
      <c r="D62" s="87"/>
      <c r="E62" s="87"/>
      <c r="F62" s="87"/>
      <c r="G62" s="87"/>
      <c r="H62" s="87"/>
      <c r="I62" s="87"/>
      <c r="J62" s="87"/>
      <c r="K62" s="87"/>
      <c r="L62" s="87"/>
      <c r="M62" s="87"/>
      <c r="N62" s="87"/>
      <c r="O62" s="87"/>
      <c r="P62" s="87"/>
      <c r="Q62" s="87"/>
      <c r="R62" s="87"/>
      <c r="S62" s="87"/>
      <c r="T62" s="87"/>
      <c r="U62" s="87"/>
      <c r="V62" s="87"/>
      <c r="W62" s="87"/>
      <c r="X62" s="87"/>
      <c r="Y62" s="87"/>
      <c r="Z62" s="87"/>
      <c r="AA62" s="144"/>
      <c r="AB62" s="143"/>
      <c r="AC62" s="143"/>
      <c r="AD62" s="143"/>
    </row>
    <row r="63" spans="1:30">
      <c r="A63" s="12"/>
      <c r="B63" s="65"/>
      <c r="C63" s="65"/>
      <c r="D63" s="65"/>
      <c r="E63" s="65"/>
      <c r="F63" s="65"/>
      <c r="G63" s="64"/>
      <c r="H63" s="65"/>
      <c r="I63" s="65"/>
      <c r="J63" s="65"/>
      <c r="K63" s="65"/>
      <c r="L63" s="65"/>
      <c r="M63" s="65"/>
      <c r="N63" s="65"/>
      <c r="O63" s="65"/>
      <c r="P63" s="65"/>
      <c r="Q63" s="65"/>
      <c r="R63" s="65"/>
      <c r="S63" s="65"/>
      <c r="T63" s="65"/>
      <c r="U63" s="65"/>
      <c r="V63" s="65"/>
      <c r="W63" s="65"/>
      <c r="X63" s="65"/>
      <c r="Y63" s="65"/>
      <c r="Z63" s="66"/>
      <c r="AA63" s="144"/>
      <c r="AB63" s="143"/>
      <c r="AC63" s="143"/>
      <c r="AD63" s="143"/>
    </row>
    <row r="64" spans="1:30">
      <c r="A64" s="12"/>
      <c r="B64" s="65"/>
      <c r="C64" s="65"/>
      <c r="D64" s="65"/>
      <c r="E64" s="65"/>
      <c r="F64" s="65"/>
      <c r="G64" s="64"/>
      <c r="H64" s="65"/>
      <c r="I64" s="65"/>
      <c r="J64" s="65"/>
      <c r="K64" s="65"/>
      <c r="L64" s="65"/>
      <c r="M64" s="65"/>
      <c r="N64" s="65"/>
      <c r="O64" s="65"/>
      <c r="P64" s="65"/>
      <c r="Q64" s="65"/>
      <c r="R64" s="65"/>
      <c r="S64" s="65"/>
      <c r="T64" s="65"/>
      <c r="U64" s="65"/>
      <c r="V64" s="65"/>
      <c r="W64" s="65"/>
      <c r="X64" s="65"/>
      <c r="Y64" s="65"/>
      <c r="Z64" s="66"/>
      <c r="AA64" s="144"/>
      <c r="AB64" s="143"/>
      <c r="AC64" s="143"/>
      <c r="AD64" s="143"/>
    </row>
    <row r="65" spans="1:30">
      <c r="A65" s="12"/>
      <c r="B65" s="65"/>
      <c r="C65" s="65"/>
      <c r="D65" s="65"/>
      <c r="E65" s="65"/>
      <c r="F65" s="65"/>
      <c r="G65" s="64"/>
      <c r="H65" s="65"/>
      <c r="I65" s="65"/>
      <c r="J65" s="65"/>
      <c r="K65" s="65"/>
      <c r="L65" s="65"/>
      <c r="M65" s="65"/>
      <c r="N65" s="65"/>
      <c r="O65" s="65"/>
      <c r="P65" s="65"/>
      <c r="Q65" s="65"/>
      <c r="R65" s="65"/>
      <c r="S65" s="65"/>
      <c r="T65" s="65"/>
      <c r="U65" s="65"/>
      <c r="V65" s="65"/>
      <c r="W65" s="65"/>
      <c r="X65" s="65"/>
      <c r="Y65" s="65"/>
      <c r="Z65" s="66"/>
      <c r="AA65" s="144"/>
      <c r="AB65" s="143"/>
      <c r="AC65" s="143"/>
      <c r="AD65" s="143"/>
    </row>
    <row r="66" spans="1:30">
      <c r="A66" s="12"/>
      <c r="B66" s="65"/>
      <c r="C66" s="65"/>
      <c r="D66" s="65"/>
      <c r="E66" s="65"/>
      <c r="F66" s="65"/>
      <c r="G66" s="64"/>
      <c r="H66" s="65"/>
      <c r="I66" s="65"/>
      <c r="J66" s="65"/>
      <c r="K66" s="65"/>
      <c r="L66" s="65"/>
      <c r="M66" s="65"/>
      <c r="N66" s="65"/>
      <c r="O66" s="65"/>
      <c r="P66" s="65"/>
      <c r="Q66" s="65"/>
      <c r="R66" s="65"/>
      <c r="S66" s="65"/>
      <c r="T66" s="65"/>
      <c r="U66" s="65"/>
      <c r="V66" s="65"/>
      <c r="W66" s="65"/>
      <c r="X66" s="65"/>
      <c r="Y66" s="65"/>
      <c r="Z66" s="66"/>
      <c r="AA66" s="144"/>
      <c r="AB66" s="143"/>
      <c r="AC66" s="143"/>
      <c r="AD66" s="143"/>
    </row>
    <row r="67" spans="1:30">
      <c r="A67" s="12"/>
      <c r="B67" s="65"/>
      <c r="C67" s="65"/>
      <c r="D67" s="65"/>
      <c r="E67" s="65"/>
      <c r="F67" s="65"/>
      <c r="G67" s="64"/>
      <c r="H67" s="65"/>
      <c r="I67" s="65"/>
      <c r="J67" s="65"/>
      <c r="K67" s="65"/>
      <c r="L67" s="65"/>
      <c r="M67" s="65"/>
      <c r="N67" s="65"/>
      <c r="O67" s="65"/>
      <c r="P67" s="65"/>
      <c r="Q67" s="65"/>
      <c r="R67" s="65"/>
      <c r="S67" s="65"/>
      <c r="T67" s="65"/>
      <c r="U67" s="65"/>
      <c r="V67" s="65"/>
      <c r="W67" s="65"/>
      <c r="X67" s="65"/>
      <c r="Y67" s="65"/>
      <c r="Z67" s="66"/>
      <c r="AA67" s="144"/>
      <c r="AB67" s="143"/>
      <c r="AC67" s="143"/>
      <c r="AD67" s="143"/>
    </row>
    <row r="68" spans="1:30">
      <c r="A68" s="12"/>
      <c r="B68" s="65"/>
      <c r="C68" s="65"/>
      <c r="D68" s="65"/>
      <c r="E68" s="65"/>
      <c r="F68" s="65"/>
      <c r="G68" s="64"/>
      <c r="H68" s="65"/>
      <c r="I68" s="65"/>
      <c r="J68" s="65"/>
      <c r="K68" s="65"/>
      <c r="L68" s="65"/>
      <c r="M68" s="65"/>
      <c r="N68" s="65"/>
      <c r="O68" s="65"/>
      <c r="P68" s="65"/>
      <c r="Q68" s="65"/>
      <c r="R68" s="65"/>
      <c r="S68" s="65"/>
      <c r="T68" s="65"/>
      <c r="U68" s="65"/>
      <c r="V68" s="65"/>
      <c r="W68" s="65"/>
      <c r="X68" s="65"/>
      <c r="Y68" s="65"/>
      <c r="Z68" s="66"/>
      <c r="AA68" s="144"/>
      <c r="AB68" s="143"/>
      <c r="AC68" s="143"/>
      <c r="AD68" s="143"/>
    </row>
    <row r="69" spans="1:30">
      <c r="A69" s="12"/>
      <c r="B69" s="65"/>
      <c r="C69" s="65"/>
      <c r="D69" s="65"/>
      <c r="E69" s="65"/>
      <c r="F69" s="65"/>
      <c r="G69" s="64"/>
      <c r="H69" s="65"/>
      <c r="I69" s="65"/>
      <c r="J69" s="65"/>
      <c r="K69" s="65"/>
      <c r="L69" s="65"/>
      <c r="M69" s="65"/>
      <c r="N69" s="65"/>
      <c r="O69" s="65"/>
      <c r="P69" s="65"/>
      <c r="Q69" s="65"/>
      <c r="R69" s="65"/>
      <c r="S69" s="65"/>
      <c r="T69" s="65"/>
      <c r="U69" s="65"/>
      <c r="V69" s="65"/>
      <c r="W69" s="65"/>
      <c r="X69" s="65"/>
      <c r="Y69" s="65"/>
      <c r="Z69" s="66"/>
      <c r="AA69" s="144"/>
      <c r="AB69" s="143"/>
      <c r="AC69" s="143"/>
      <c r="AD69" s="143"/>
    </row>
    <row r="70" spans="1:30">
      <c r="A70" s="12"/>
      <c r="B70" s="65"/>
      <c r="C70" s="65"/>
      <c r="D70" s="65"/>
      <c r="E70" s="65"/>
      <c r="F70" s="65"/>
      <c r="G70" s="64"/>
      <c r="H70" s="65"/>
      <c r="I70" s="65"/>
      <c r="J70" s="65"/>
      <c r="K70" s="65"/>
      <c r="L70" s="65"/>
      <c r="M70" s="65"/>
      <c r="N70" s="65"/>
      <c r="O70" s="65"/>
      <c r="P70" s="65"/>
      <c r="Q70" s="65"/>
      <c r="R70" s="65"/>
      <c r="S70" s="65"/>
      <c r="T70" s="65"/>
      <c r="U70" s="65"/>
      <c r="V70" s="65"/>
      <c r="W70" s="65"/>
      <c r="X70" s="65"/>
      <c r="Y70" s="65"/>
      <c r="Z70" s="66"/>
      <c r="AA70" s="144"/>
      <c r="AB70" s="143"/>
      <c r="AC70" s="143"/>
      <c r="AD70" s="143"/>
    </row>
    <row r="71" spans="1:30" ht="16.5" customHeight="1">
      <c r="A71" s="12"/>
      <c r="B71" s="65"/>
      <c r="C71" s="65"/>
      <c r="D71" s="65"/>
      <c r="E71" s="65"/>
      <c r="F71" s="65"/>
      <c r="G71" s="64"/>
      <c r="H71" s="65"/>
      <c r="I71" s="65"/>
      <c r="J71" s="65"/>
      <c r="K71" s="65"/>
      <c r="L71" s="65"/>
      <c r="M71" s="65"/>
      <c r="N71" s="65"/>
      <c r="O71" s="65"/>
      <c r="P71" s="65"/>
      <c r="Q71" s="65"/>
      <c r="R71" s="65"/>
      <c r="S71" s="65"/>
      <c r="T71" s="65"/>
      <c r="U71" s="65"/>
      <c r="V71" s="65"/>
      <c r="W71" s="65"/>
      <c r="X71" s="65"/>
      <c r="Y71" s="65"/>
      <c r="Z71" s="66"/>
      <c r="AA71" s="144"/>
      <c r="AB71" s="143"/>
      <c r="AC71" s="143"/>
      <c r="AD71" s="143"/>
    </row>
    <row r="72" spans="1:30" ht="16.5" customHeight="1">
      <c r="A72" s="12"/>
      <c r="B72" s="65"/>
      <c r="C72" s="65"/>
      <c r="D72" s="65"/>
      <c r="E72" s="65"/>
      <c r="F72" s="65"/>
      <c r="G72" s="64"/>
      <c r="H72" s="65"/>
      <c r="I72" s="65"/>
      <c r="J72" s="65"/>
      <c r="K72" s="65"/>
      <c r="L72" s="65"/>
      <c r="M72" s="65"/>
      <c r="N72" s="65"/>
      <c r="O72" s="65"/>
      <c r="P72" s="65"/>
      <c r="Q72" s="65"/>
      <c r="R72" s="65"/>
      <c r="S72" s="65"/>
      <c r="T72" s="65"/>
      <c r="U72" s="65"/>
      <c r="V72" s="65"/>
      <c r="W72" s="65"/>
      <c r="X72" s="65"/>
      <c r="Y72" s="65"/>
      <c r="Z72" s="66"/>
      <c r="AA72" s="144"/>
      <c r="AB72" s="143"/>
      <c r="AC72" s="143"/>
      <c r="AD72" s="143"/>
    </row>
    <row r="73" spans="1:30" ht="16.5" customHeight="1">
      <c r="A73" s="12"/>
      <c r="B73" s="65"/>
      <c r="C73" s="65"/>
      <c r="D73" s="65"/>
      <c r="E73" s="65"/>
      <c r="F73" s="65"/>
      <c r="G73" s="64"/>
      <c r="H73" s="65"/>
      <c r="I73" s="65"/>
      <c r="J73" s="65"/>
      <c r="K73" s="65"/>
      <c r="L73" s="65"/>
      <c r="M73" s="65"/>
      <c r="N73" s="65"/>
      <c r="O73" s="65"/>
      <c r="P73" s="65"/>
      <c r="Q73" s="65"/>
      <c r="R73" s="65"/>
      <c r="S73" s="65"/>
      <c r="T73" s="65"/>
      <c r="U73" s="65"/>
      <c r="V73" s="65"/>
      <c r="W73" s="65"/>
      <c r="X73" s="65"/>
      <c r="Y73" s="65"/>
      <c r="Z73" s="66"/>
      <c r="AA73" s="144"/>
      <c r="AB73" s="143"/>
      <c r="AC73" s="143"/>
      <c r="AD73" s="143"/>
    </row>
    <row r="74" spans="1:30" ht="16.5" customHeight="1">
      <c r="A74" s="12"/>
      <c r="B74" s="65"/>
      <c r="C74" s="65"/>
      <c r="D74" s="65"/>
      <c r="E74" s="65"/>
      <c r="F74" s="65"/>
      <c r="G74" s="64"/>
      <c r="H74" s="65"/>
      <c r="I74" s="65"/>
      <c r="J74" s="65"/>
      <c r="K74" s="65"/>
      <c r="L74" s="65"/>
      <c r="M74" s="65"/>
      <c r="N74" s="65"/>
      <c r="O74" s="65"/>
      <c r="P74" s="65"/>
      <c r="Q74" s="65"/>
      <c r="R74" s="65"/>
      <c r="S74" s="65"/>
      <c r="T74" s="65"/>
      <c r="U74" s="65"/>
      <c r="V74" s="65"/>
      <c r="W74" s="65"/>
      <c r="X74" s="65"/>
      <c r="Y74" s="65"/>
      <c r="Z74" s="66"/>
      <c r="AA74" s="144"/>
      <c r="AB74" s="143"/>
      <c r="AC74" s="143"/>
      <c r="AD74" s="143"/>
    </row>
    <row r="75" spans="1:30" ht="16.5" customHeight="1">
      <c r="A75" s="12"/>
      <c r="B75" s="65"/>
      <c r="C75" s="65"/>
      <c r="D75" s="65"/>
      <c r="E75" s="65"/>
      <c r="F75" s="65"/>
      <c r="G75" s="64"/>
      <c r="H75" s="65"/>
      <c r="I75" s="65"/>
      <c r="J75" s="65"/>
      <c r="K75" s="65"/>
      <c r="L75" s="65"/>
      <c r="M75" s="65"/>
      <c r="N75" s="65"/>
      <c r="O75" s="65"/>
      <c r="P75" s="65"/>
      <c r="Q75" s="65"/>
      <c r="R75" s="65"/>
      <c r="S75" s="65"/>
      <c r="T75" s="65"/>
      <c r="U75" s="65"/>
      <c r="V75" s="65"/>
      <c r="W75" s="65"/>
      <c r="X75" s="65"/>
      <c r="Y75" s="65"/>
      <c r="Z75" s="66"/>
      <c r="AA75" s="144"/>
      <c r="AB75" s="143"/>
      <c r="AC75" s="143"/>
      <c r="AD75" s="143"/>
    </row>
    <row r="76" spans="1:30">
      <c r="A76" s="12"/>
      <c r="B76" s="65"/>
      <c r="C76" s="65"/>
      <c r="D76" s="65"/>
      <c r="E76" s="65"/>
      <c r="F76" s="65"/>
      <c r="G76" s="64"/>
      <c r="H76" s="65"/>
      <c r="I76" s="65"/>
      <c r="J76" s="65"/>
      <c r="K76" s="65"/>
      <c r="L76" s="65"/>
      <c r="M76" s="65"/>
      <c r="N76" s="65"/>
      <c r="O76" s="65"/>
      <c r="P76" s="65"/>
      <c r="Q76" s="65"/>
      <c r="R76" s="65"/>
      <c r="S76" s="65"/>
      <c r="T76" s="65"/>
      <c r="U76" s="65"/>
      <c r="V76" s="65"/>
      <c r="W76" s="65"/>
      <c r="X76" s="65"/>
      <c r="Y76" s="65"/>
      <c r="Z76" s="66"/>
      <c r="AA76" s="144"/>
      <c r="AB76" s="143"/>
      <c r="AC76" s="143"/>
      <c r="AD76" s="143"/>
    </row>
    <row r="77" spans="1:30" ht="15.75" thickBot="1">
      <c r="A77" s="38" t="s">
        <v>26</v>
      </c>
      <c r="B77" s="40">
        <f>SUM(B58:B76)</f>
        <v>0</v>
      </c>
      <c r="C77" s="40">
        <f t="shared" ref="C77:V77" si="6">SUM(C58:C76)</f>
        <v>0</v>
      </c>
      <c r="D77" s="40">
        <f t="shared" si="6"/>
        <v>0</v>
      </c>
      <c r="E77" s="40">
        <f t="shared" si="6"/>
        <v>0</v>
      </c>
      <c r="F77" s="40">
        <f t="shared" si="6"/>
        <v>0</v>
      </c>
      <c r="G77" s="41">
        <f t="shared" si="6"/>
        <v>0</v>
      </c>
      <c r="H77" s="40">
        <f t="shared" si="6"/>
        <v>0</v>
      </c>
      <c r="I77" s="40">
        <f t="shared" si="6"/>
        <v>0</v>
      </c>
      <c r="J77" s="40">
        <f t="shared" si="6"/>
        <v>0</v>
      </c>
      <c r="K77" s="40">
        <f t="shared" si="6"/>
        <v>0</v>
      </c>
      <c r="L77" s="40">
        <f t="shared" si="6"/>
        <v>0</v>
      </c>
      <c r="M77" s="40">
        <f t="shared" si="6"/>
        <v>0</v>
      </c>
      <c r="N77" s="40">
        <f t="shared" si="6"/>
        <v>0</v>
      </c>
      <c r="O77" s="40">
        <f t="shared" si="6"/>
        <v>0</v>
      </c>
      <c r="P77" s="40">
        <f t="shared" si="6"/>
        <v>0</v>
      </c>
      <c r="Q77" s="40">
        <f t="shared" si="6"/>
        <v>0</v>
      </c>
      <c r="R77" s="40">
        <f t="shared" si="6"/>
        <v>0</v>
      </c>
      <c r="S77" s="40">
        <f t="shared" si="6"/>
        <v>0</v>
      </c>
      <c r="T77" s="40">
        <f t="shared" si="6"/>
        <v>0</v>
      </c>
      <c r="U77" s="40">
        <f t="shared" si="6"/>
        <v>0</v>
      </c>
      <c r="V77" s="40">
        <f t="shared" si="6"/>
        <v>0</v>
      </c>
      <c r="W77" s="40">
        <f>IF(B13&lt;13,0,SUM(W58:W76))</f>
        <v>0</v>
      </c>
      <c r="X77" s="40">
        <f>IF(B13&lt;25,0,SUM(X58:X76))</f>
        <v>0</v>
      </c>
      <c r="Y77" s="40">
        <f>IF(B13&lt;37,0,SUM(Y58:Y76))</f>
        <v>0</v>
      </c>
      <c r="Z77" s="42">
        <f>IF(B13&lt;49,0,SUM(Z58:Z76))</f>
        <v>0</v>
      </c>
      <c r="AA77" s="144"/>
      <c r="AB77" s="143"/>
      <c r="AC77" s="143"/>
      <c r="AD77" s="143"/>
    </row>
    <row r="78" spans="1:30"/>
    <row r="79" spans="1:30">
      <c r="A79" s="139" t="s">
        <v>25</v>
      </c>
      <c r="B79" s="140"/>
      <c r="C79" s="140"/>
      <c r="D79" s="140"/>
      <c r="E79" s="140"/>
      <c r="F79" s="140"/>
      <c r="G79" s="140"/>
      <c r="H79" s="140"/>
      <c r="I79" s="140"/>
      <c r="J79" s="140"/>
      <c r="K79" s="140"/>
      <c r="L79" s="140"/>
      <c r="M79" s="140"/>
      <c r="N79" s="140"/>
      <c r="O79" s="140"/>
      <c r="P79" s="140"/>
      <c r="Q79" s="140"/>
      <c r="R79" s="140"/>
      <c r="S79" s="140"/>
      <c r="T79" s="140"/>
      <c r="U79" s="140"/>
      <c r="V79" s="140"/>
      <c r="W79" s="140"/>
      <c r="X79" s="140"/>
      <c r="Y79" s="140"/>
      <c r="Z79" s="141"/>
    </row>
    <row r="80" spans="1:30" ht="17.25">
      <c r="A80" s="39" t="s">
        <v>42</v>
      </c>
      <c r="B80" s="54">
        <v>1</v>
      </c>
      <c r="C80" s="54">
        <v>2</v>
      </c>
      <c r="D80" s="54">
        <v>3</v>
      </c>
      <c r="E80" s="54">
        <v>4</v>
      </c>
      <c r="F80" s="54">
        <v>5</v>
      </c>
      <c r="G80" s="62">
        <v>6</v>
      </c>
      <c r="H80" s="54">
        <v>7</v>
      </c>
      <c r="I80" s="54">
        <v>8</v>
      </c>
      <c r="J80" s="54">
        <v>9</v>
      </c>
      <c r="K80" s="54">
        <v>10</v>
      </c>
      <c r="L80" s="54">
        <v>11</v>
      </c>
      <c r="M80" s="54">
        <v>12</v>
      </c>
      <c r="N80" s="54">
        <v>13</v>
      </c>
      <c r="O80" s="54">
        <v>14</v>
      </c>
      <c r="P80" s="54">
        <v>15</v>
      </c>
      <c r="Q80" s="54">
        <v>16</v>
      </c>
      <c r="R80" s="54">
        <v>17</v>
      </c>
      <c r="S80" s="54">
        <v>18</v>
      </c>
      <c r="T80" s="54">
        <v>19</v>
      </c>
      <c r="U80" s="54">
        <v>20</v>
      </c>
      <c r="V80" s="54">
        <v>21</v>
      </c>
      <c r="W80" s="54">
        <v>22</v>
      </c>
      <c r="X80" s="54">
        <v>23</v>
      </c>
      <c r="Y80" s="54">
        <v>24</v>
      </c>
      <c r="Z80" s="55">
        <v>25</v>
      </c>
    </row>
    <row r="81" spans="1:30" ht="15.75" customHeight="1">
      <c r="A81" s="85" t="s">
        <v>18</v>
      </c>
      <c r="B81" s="86"/>
      <c r="C81" s="86"/>
      <c r="D81" s="86"/>
      <c r="E81" s="86"/>
      <c r="F81" s="86"/>
      <c r="G81" s="86"/>
      <c r="H81" s="86"/>
      <c r="I81" s="86"/>
      <c r="J81" s="86"/>
      <c r="K81" s="86"/>
      <c r="L81" s="86"/>
      <c r="M81" s="86"/>
      <c r="N81" s="86"/>
      <c r="O81" s="86"/>
      <c r="P81" s="86"/>
      <c r="Q81" s="86"/>
      <c r="R81" s="86"/>
      <c r="S81" s="86"/>
      <c r="T81" s="86"/>
      <c r="U81" s="86"/>
      <c r="V81" s="86"/>
      <c r="W81" s="86"/>
      <c r="X81" s="86"/>
      <c r="Y81" s="86"/>
      <c r="Z81" s="86"/>
      <c r="AA81" s="142" t="s">
        <v>71</v>
      </c>
      <c r="AB81" s="142"/>
      <c r="AC81" s="142"/>
      <c r="AD81" s="142"/>
    </row>
    <row r="82" spans="1:30" ht="15.75">
      <c r="A82" s="85" t="s">
        <v>17</v>
      </c>
      <c r="B82" s="86"/>
      <c r="C82" s="86"/>
      <c r="D82" s="86"/>
      <c r="E82" s="86"/>
      <c r="F82" s="86"/>
      <c r="G82" s="86"/>
      <c r="H82" s="86"/>
      <c r="I82" s="86"/>
      <c r="J82" s="86"/>
      <c r="K82" s="86"/>
      <c r="L82" s="86"/>
      <c r="M82" s="86"/>
      <c r="N82" s="86"/>
      <c r="O82" s="86"/>
      <c r="P82" s="86"/>
      <c r="Q82" s="86"/>
      <c r="R82" s="86"/>
      <c r="S82" s="86"/>
      <c r="T82" s="86"/>
      <c r="U82" s="86"/>
      <c r="V82" s="86"/>
      <c r="W82" s="86"/>
      <c r="X82" s="86"/>
      <c r="Y82" s="86"/>
      <c r="Z82" s="86"/>
      <c r="AA82" s="142"/>
      <c r="AB82" s="142"/>
      <c r="AC82" s="142"/>
      <c r="AD82" s="142"/>
    </row>
    <row r="83" spans="1:30">
      <c r="A83" s="12"/>
      <c r="B83" s="65"/>
      <c r="C83" s="65"/>
      <c r="D83" s="65"/>
      <c r="E83" s="65"/>
      <c r="F83" s="65"/>
      <c r="G83" s="64"/>
      <c r="H83" s="65"/>
      <c r="I83" s="65"/>
      <c r="J83" s="65"/>
      <c r="K83" s="65"/>
      <c r="L83" s="65"/>
      <c r="M83" s="65"/>
      <c r="N83" s="65"/>
      <c r="O83" s="65"/>
      <c r="P83" s="65"/>
      <c r="Q83" s="65"/>
      <c r="R83" s="65"/>
      <c r="S83" s="65"/>
      <c r="T83" s="65"/>
      <c r="U83" s="65"/>
      <c r="V83" s="65"/>
      <c r="W83" s="65"/>
      <c r="X83" s="65"/>
      <c r="Y83" s="65"/>
      <c r="Z83" s="66"/>
      <c r="AA83" s="142"/>
      <c r="AB83" s="142"/>
      <c r="AC83" s="142"/>
      <c r="AD83" s="142"/>
    </row>
    <row r="84" spans="1:30">
      <c r="A84" s="12"/>
      <c r="B84" s="65"/>
      <c r="C84" s="65"/>
      <c r="D84" s="65"/>
      <c r="E84" s="65"/>
      <c r="F84" s="65"/>
      <c r="G84" s="64"/>
      <c r="H84" s="65"/>
      <c r="I84" s="65"/>
      <c r="J84" s="65"/>
      <c r="K84" s="65"/>
      <c r="L84" s="65"/>
      <c r="M84" s="65"/>
      <c r="N84" s="65"/>
      <c r="O84" s="65"/>
      <c r="P84" s="65"/>
      <c r="Q84" s="65"/>
      <c r="R84" s="65"/>
      <c r="S84" s="65"/>
      <c r="T84" s="65"/>
      <c r="U84" s="65"/>
      <c r="V84" s="65"/>
      <c r="W84" s="65"/>
      <c r="X84" s="65"/>
      <c r="Y84" s="65"/>
      <c r="Z84" s="66"/>
      <c r="AA84" s="142"/>
      <c r="AB84" s="142"/>
      <c r="AC84" s="142"/>
      <c r="AD84" s="142"/>
    </row>
    <row r="85" spans="1:30">
      <c r="A85" s="12"/>
      <c r="B85" s="65"/>
      <c r="C85" s="65"/>
      <c r="D85" s="65"/>
      <c r="E85" s="65"/>
      <c r="F85" s="65"/>
      <c r="G85" s="64"/>
      <c r="H85" s="65"/>
      <c r="I85" s="65"/>
      <c r="J85" s="65"/>
      <c r="K85" s="65"/>
      <c r="L85" s="65"/>
      <c r="M85" s="65"/>
      <c r="N85" s="65"/>
      <c r="O85" s="65"/>
      <c r="P85" s="65"/>
      <c r="Q85" s="65"/>
      <c r="R85" s="65"/>
      <c r="S85" s="65"/>
      <c r="T85" s="65"/>
      <c r="U85" s="65"/>
      <c r="V85" s="65"/>
      <c r="W85" s="65"/>
      <c r="X85" s="65"/>
      <c r="Y85" s="65"/>
      <c r="Z85" s="66"/>
      <c r="AA85" s="142"/>
      <c r="AB85" s="142"/>
      <c r="AC85" s="142"/>
      <c r="AD85" s="142"/>
    </row>
    <row r="86" spans="1:30">
      <c r="A86" s="12"/>
      <c r="B86" s="65"/>
      <c r="C86" s="65"/>
      <c r="D86" s="65"/>
      <c r="E86" s="65"/>
      <c r="F86" s="65"/>
      <c r="G86" s="64"/>
      <c r="H86" s="65"/>
      <c r="I86" s="65"/>
      <c r="J86" s="65"/>
      <c r="K86" s="65"/>
      <c r="L86" s="65"/>
      <c r="M86" s="65"/>
      <c r="N86" s="65"/>
      <c r="O86" s="65"/>
      <c r="P86" s="65"/>
      <c r="Q86" s="65"/>
      <c r="R86" s="65"/>
      <c r="S86" s="65"/>
      <c r="T86" s="65"/>
      <c r="U86" s="65"/>
      <c r="V86" s="65"/>
      <c r="W86" s="65"/>
      <c r="X86" s="65"/>
      <c r="Y86" s="65"/>
      <c r="Z86" s="66"/>
      <c r="AA86" s="142"/>
      <c r="AB86" s="142"/>
      <c r="AC86" s="142"/>
      <c r="AD86" s="142"/>
    </row>
    <row r="87" spans="1:30">
      <c r="A87" s="12"/>
      <c r="B87" s="65"/>
      <c r="C87" s="65"/>
      <c r="D87" s="65"/>
      <c r="E87" s="65"/>
      <c r="F87" s="65"/>
      <c r="G87" s="64"/>
      <c r="H87" s="65"/>
      <c r="I87" s="65"/>
      <c r="J87" s="65"/>
      <c r="K87" s="65"/>
      <c r="L87" s="65"/>
      <c r="M87" s="65"/>
      <c r="N87" s="65"/>
      <c r="O87" s="65"/>
      <c r="P87" s="65"/>
      <c r="Q87" s="65"/>
      <c r="R87" s="65"/>
      <c r="S87" s="65"/>
      <c r="T87" s="65"/>
      <c r="U87" s="65"/>
      <c r="V87" s="65"/>
      <c r="W87" s="65"/>
      <c r="X87" s="65"/>
      <c r="Y87" s="65"/>
      <c r="Z87" s="66"/>
      <c r="AA87" s="142"/>
      <c r="AB87" s="142"/>
      <c r="AC87" s="142"/>
      <c r="AD87" s="142"/>
    </row>
    <row r="88" spans="1:30">
      <c r="A88" s="12"/>
      <c r="B88" s="65"/>
      <c r="C88" s="65"/>
      <c r="D88" s="65"/>
      <c r="E88" s="65"/>
      <c r="F88" s="65"/>
      <c r="G88" s="64"/>
      <c r="H88" s="65"/>
      <c r="I88" s="65"/>
      <c r="J88" s="65"/>
      <c r="K88" s="65"/>
      <c r="L88" s="65"/>
      <c r="M88" s="65"/>
      <c r="N88" s="65"/>
      <c r="O88" s="65"/>
      <c r="P88" s="65"/>
      <c r="Q88" s="65"/>
      <c r="R88" s="65"/>
      <c r="S88" s="65"/>
      <c r="T88" s="65"/>
      <c r="U88" s="65"/>
      <c r="V88" s="65"/>
      <c r="W88" s="65"/>
      <c r="X88" s="65"/>
      <c r="Y88" s="65"/>
      <c r="Z88" s="66"/>
      <c r="AA88" s="142"/>
      <c r="AB88" s="142"/>
      <c r="AC88" s="142"/>
      <c r="AD88" s="142"/>
    </row>
    <row r="89" spans="1:30">
      <c r="A89" s="12"/>
      <c r="B89" s="65"/>
      <c r="C89" s="65"/>
      <c r="D89" s="65"/>
      <c r="E89" s="65"/>
      <c r="F89" s="65"/>
      <c r="G89" s="64"/>
      <c r="H89" s="65"/>
      <c r="I89" s="65"/>
      <c r="J89" s="65"/>
      <c r="K89" s="65"/>
      <c r="L89" s="65"/>
      <c r="M89" s="65"/>
      <c r="N89" s="65"/>
      <c r="O89" s="65"/>
      <c r="P89" s="65"/>
      <c r="Q89" s="65"/>
      <c r="R89" s="65"/>
      <c r="S89" s="65"/>
      <c r="T89" s="65"/>
      <c r="U89" s="65"/>
      <c r="V89" s="65"/>
      <c r="W89" s="65"/>
      <c r="X89" s="65"/>
      <c r="Y89" s="65"/>
      <c r="Z89" s="66"/>
      <c r="AA89" s="142"/>
      <c r="AB89" s="142"/>
      <c r="AC89" s="142"/>
      <c r="AD89" s="142"/>
    </row>
    <row r="90" spans="1:30">
      <c r="A90" s="12"/>
      <c r="B90" s="65"/>
      <c r="C90" s="65"/>
      <c r="D90" s="65"/>
      <c r="E90" s="65"/>
      <c r="F90" s="65"/>
      <c r="G90" s="64"/>
      <c r="H90" s="65"/>
      <c r="I90" s="65"/>
      <c r="J90" s="65"/>
      <c r="K90" s="65"/>
      <c r="L90" s="65"/>
      <c r="M90" s="65"/>
      <c r="N90" s="65"/>
      <c r="O90" s="65"/>
      <c r="P90" s="65"/>
      <c r="Q90" s="65"/>
      <c r="R90" s="65"/>
      <c r="S90" s="65"/>
      <c r="T90" s="65"/>
      <c r="U90" s="65"/>
      <c r="V90" s="65"/>
      <c r="W90" s="65"/>
      <c r="X90" s="65"/>
      <c r="Y90" s="65"/>
      <c r="Z90" s="66"/>
      <c r="AA90" s="142"/>
      <c r="AB90" s="142"/>
      <c r="AC90" s="142"/>
      <c r="AD90" s="142"/>
    </row>
    <row r="91" spans="1:30">
      <c r="A91" s="12"/>
      <c r="B91" s="65"/>
      <c r="C91" s="65"/>
      <c r="D91" s="65"/>
      <c r="E91" s="65"/>
      <c r="F91" s="65"/>
      <c r="G91" s="64"/>
      <c r="H91" s="65"/>
      <c r="I91" s="65"/>
      <c r="J91" s="65"/>
      <c r="K91" s="65"/>
      <c r="L91" s="65"/>
      <c r="M91" s="65"/>
      <c r="N91" s="65"/>
      <c r="O91" s="65"/>
      <c r="P91" s="65"/>
      <c r="Q91" s="65"/>
      <c r="R91" s="65"/>
      <c r="S91" s="65"/>
      <c r="T91" s="65"/>
      <c r="U91" s="65"/>
      <c r="V91" s="65"/>
      <c r="W91" s="65"/>
      <c r="X91" s="65"/>
      <c r="Y91" s="65"/>
      <c r="Z91" s="66"/>
      <c r="AA91" s="142"/>
      <c r="AB91" s="142"/>
      <c r="AC91" s="142"/>
      <c r="AD91" s="142"/>
    </row>
    <row r="92" spans="1:30">
      <c r="A92" s="12"/>
      <c r="B92" s="65"/>
      <c r="C92" s="65"/>
      <c r="D92" s="65"/>
      <c r="E92" s="65"/>
      <c r="F92" s="65"/>
      <c r="G92" s="64"/>
      <c r="H92" s="65"/>
      <c r="I92" s="65"/>
      <c r="J92" s="65"/>
      <c r="K92" s="65"/>
      <c r="L92" s="65"/>
      <c r="M92" s="65"/>
      <c r="N92" s="65"/>
      <c r="O92" s="65"/>
      <c r="P92" s="65"/>
      <c r="Q92" s="65"/>
      <c r="R92" s="65"/>
      <c r="S92" s="65"/>
      <c r="T92" s="65"/>
      <c r="U92" s="65"/>
      <c r="V92" s="65"/>
      <c r="W92" s="65"/>
      <c r="X92" s="65"/>
      <c r="Y92" s="65"/>
      <c r="Z92" s="66"/>
      <c r="AA92" s="142"/>
      <c r="AB92" s="142"/>
      <c r="AC92" s="142"/>
      <c r="AD92" s="142"/>
    </row>
    <row r="93" spans="1:30">
      <c r="A93" s="12"/>
      <c r="B93" s="65"/>
      <c r="C93" s="65"/>
      <c r="D93" s="65"/>
      <c r="E93" s="65"/>
      <c r="F93" s="65"/>
      <c r="G93" s="64"/>
      <c r="H93" s="65"/>
      <c r="I93" s="65"/>
      <c r="J93" s="65"/>
      <c r="K93" s="65"/>
      <c r="L93" s="65"/>
      <c r="M93" s="65"/>
      <c r="N93" s="65"/>
      <c r="O93" s="65"/>
      <c r="P93" s="65"/>
      <c r="Q93" s="65"/>
      <c r="R93" s="65"/>
      <c r="S93" s="65"/>
      <c r="T93" s="65"/>
      <c r="U93" s="65"/>
      <c r="V93" s="65"/>
      <c r="W93" s="65"/>
      <c r="X93" s="65"/>
      <c r="Y93" s="65"/>
      <c r="Z93" s="66"/>
      <c r="AA93" s="142"/>
      <c r="AB93" s="142"/>
      <c r="AC93" s="142"/>
      <c r="AD93" s="142"/>
    </row>
    <row r="94" spans="1:30">
      <c r="A94" s="12"/>
      <c r="B94" s="65"/>
      <c r="C94" s="65"/>
      <c r="D94" s="65"/>
      <c r="E94" s="65"/>
      <c r="F94" s="65"/>
      <c r="G94" s="64"/>
      <c r="H94" s="65"/>
      <c r="I94" s="65"/>
      <c r="J94" s="65"/>
      <c r="K94" s="65"/>
      <c r="L94" s="65"/>
      <c r="M94" s="65"/>
      <c r="N94" s="65"/>
      <c r="O94" s="65"/>
      <c r="P94" s="65"/>
      <c r="Q94" s="65"/>
      <c r="R94" s="65"/>
      <c r="S94" s="65"/>
      <c r="T94" s="65"/>
      <c r="U94" s="65"/>
      <c r="V94" s="65"/>
      <c r="W94" s="65"/>
      <c r="X94" s="65"/>
      <c r="Y94" s="65"/>
      <c r="Z94" s="66"/>
      <c r="AA94" s="142"/>
      <c r="AB94" s="142"/>
      <c r="AC94" s="142"/>
      <c r="AD94" s="142"/>
    </row>
    <row r="95" spans="1:30" ht="15.75" thickBot="1">
      <c r="A95" s="38" t="s">
        <v>27</v>
      </c>
      <c r="B95" s="40">
        <f t="shared" ref="B95:V95" si="7">SUM(B81:B94)</f>
        <v>0</v>
      </c>
      <c r="C95" s="40">
        <f t="shared" si="7"/>
        <v>0</v>
      </c>
      <c r="D95" s="40">
        <f t="shared" si="7"/>
        <v>0</v>
      </c>
      <c r="E95" s="40">
        <f t="shared" si="7"/>
        <v>0</v>
      </c>
      <c r="F95" s="40">
        <f t="shared" si="7"/>
        <v>0</v>
      </c>
      <c r="G95" s="41">
        <f t="shared" si="7"/>
        <v>0</v>
      </c>
      <c r="H95" s="40">
        <f t="shared" si="7"/>
        <v>0</v>
      </c>
      <c r="I95" s="40">
        <f t="shared" si="7"/>
        <v>0</v>
      </c>
      <c r="J95" s="40">
        <f t="shared" si="7"/>
        <v>0</v>
      </c>
      <c r="K95" s="40">
        <f t="shared" si="7"/>
        <v>0</v>
      </c>
      <c r="L95" s="40">
        <f t="shared" si="7"/>
        <v>0</v>
      </c>
      <c r="M95" s="40">
        <f t="shared" si="7"/>
        <v>0</v>
      </c>
      <c r="N95" s="40">
        <f t="shared" si="7"/>
        <v>0</v>
      </c>
      <c r="O95" s="40">
        <f t="shared" si="7"/>
        <v>0</v>
      </c>
      <c r="P95" s="40">
        <f t="shared" si="7"/>
        <v>0</v>
      </c>
      <c r="Q95" s="40">
        <f t="shared" si="7"/>
        <v>0</v>
      </c>
      <c r="R95" s="40">
        <f t="shared" si="7"/>
        <v>0</v>
      </c>
      <c r="S95" s="40">
        <f t="shared" si="7"/>
        <v>0</v>
      </c>
      <c r="T95" s="40">
        <f t="shared" si="7"/>
        <v>0</v>
      </c>
      <c r="U95" s="40">
        <f t="shared" si="7"/>
        <v>0</v>
      </c>
      <c r="V95" s="40">
        <f t="shared" si="7"/>
        <v>0</v>
      </c>
      <c r="W95" s="40">
        <f>IF(B13&lt;13,0,SUM(W81:W94))</f>
        <v>0</v>
      </c>
      <c r="X95" s="40">
        <f>IF(B13&lt;25,0,SUM(X81:X94))</f>
        <v>0</v>
      </c>
      <c r="Y95" s="40">
        <f>IF(B13&lt;37,0,SUM(Y81:Y94))</f>
        <v>0</v>
      </c>
      <c r="Z95" s="42">
        <f>IF(B13&lt;49,0,SUM(Z81:Z94))</f>
        <v>0</v>
      </c>
      <c r="AA95" s="142"/>
      <c r="AB95" s="142"/>
      <c r="AC95" s="142"/>
      <c r="AD95" s="142"/>
    </row>
    <row r="96" spans="1:30"/>
    <row r="97" spans="1:1">
      <c r="A97" s="13" t="s">
        <v>40</v>
      </c>
    </row>
    <row r="98" spans="1:1"/>
    <row r="99" spans="1:1"/>
    <row r="100" spans="1:1"/>
    <row r="101" spans="1:1">
      <c r="A101" s="13" t="s">
        <v>41</v>
      </c>
    </row>
    <row r="102" spans="1:1">
      <c r="A102" s="20" t="s">
        <v>67</v>
      </c>
    </row>
    <row r="103" spans="1:1">
      <c r="A103" s="3" t="s">
        <v>48</v>
      </c>
    </row>
    <row r="104" spans="1:1">
      <c r="A104" s="3" t="s">
        <v>49</v>
      </c>
    </row>
    <row r="105" spans="1:1"/>
    <row r="106" spans="1:1"/>
    <row r="107" spans="1:1">
      <c r="A107" s="13" t="s">
        <v>23</v>
      </c>
    </row>
    <row r="108" spans="1:1">
      <c r="A108" s="20" t="s">
        <v>67</v>
      </c>
    </row>
    <row r="109" spans="1:1">
      <c r="A109" s="67" t="s">
        <v>45</v>
      </c>
    </row>
    <row r="110" spans="1:1">
      <c r="A110" s="3" t="s">
        <v>47</v>
      </c>
    </row>
    <row r="111" spans="1:1">
      <c r="A111" s="3" t="s">
        <v>50</v>
      </c>
    </row>
    <row r="112" spans="1:1">
      <c r="A112" s="3" t="s">
        <v>46</v>
      </c>
    </row>
    <row r="113" spans="1:1">
      <c r="A113" s="67" t="s">
        <v>17</v>
      </c>
    </row>
    <row r="114" spans="1:1">
      <c r="A114" s="3" t="s">
        <v>51</v>
      </c>
    </row>
    <row r="115" spans="1:1"/>
  </sheetData>
  <sheetProtection algorithmName="SHA-512" hashValue="1saYqIjY5leyv0qfUtXiyve4UHZlbxUZVoQ9txQqyoftD9oLAlvifmvLhOpN/kJ3aU90ZWtp5yF5cu1KlW3MlQ==" saltValue="hYWtKpAOkkM7580fajxRjg==" spinCount="100000" sheet="1" objects="1" scenarios="1"/>
  <mergeCells count="22">
    <mergeCell ref="A37:C37"/>
    <mergeCell ref="A4:Q8"/>
    <mergeCell ref="B10:D10"/>
    <mergeCell ref="B11:D11"/>
    <mergeCell ref="B12:D12"/>
    <mergeCell ref="B13:D13"/>
    <mergeCell ref="A16:Z16"/>
    <mergeCell ref="A25:D27"/>
    <mergeCell ref="A34:D34"/>
    <mergeCell ref="A35:C35"/>
    <mergeCell ref="A36:C36"/>
    <mergeCell ref="G36:R36"/>
    <mergeCell ref="G48:R52"/>
    <mergeCell ref="A56:Z56"/>
    <mergeCell ref="AA58:AD77"/>
    <mergeCell ref="A79:Z79"/>
    <mergeCell ref="AA81:AD95"/>
    <mergeCell ref="A38:C38"/>
    <mergeCell ref="G38:R39"/>
    <mergeCell ref="A39:C39"/>
    <mergeCell ref="A40:C40"/>
    <mergeCell ref="A43:F43"/>
  </mergeCells>
  <conditionalFormatting sqref="Z18:Z22">
    <cfRule type="expression" dxfId="161" priority="17">
      <formula>$B$13&lt;49</formula>
    </cfRule>
  </conditionalFormatting>
  <conditionalFormatting sqref="Y18:Z22">
    <cfRule type="expression" dxfId="160" priority="18">
      <formula>$B$13&lt;37</formula>
    </cfRule>
  </conditionalFormatting>
  <conditionalFormatting sqref="X18:Z22">
    <cfRule type="expression" dxfId="159" priority="19">
      <formula>$B$13&lt;25</formula>
    </cfRule>
  </conditionalFormatting>
  <conditionalFormatting sqref="W18:Z22">
    <cfRule type="expression" dxfId="158" priority="20">
      <formula>$B$13&lt;13</formula>
    </cfRule>
  </conditionalFormatting>
  <conditionalFormatting sqref="B17 B57 B80">
    <cfRule type="expression" dxfId="157" priority="38">
      <formula>$B$13&gt;0</formula>
    </cfRule>
  </conditionalFormatting>
  <conditionalFormatting sqref="C17 C57 C80">
    <cfRule type="expression" dxfId="156" priority="37">
      <formula>$B$13&gt;12</formula>
    </cfRule>
  </conditionalFormatting>
  <conditionalFormatting sqref="D17 D57 D80">
    <cfRule type="expression" dxfId="155" priority="36">
      <formula>$B$13&gt;24</formula>
    </cfRule>
  </conditionalFormatting>
  <conditionalFormatting sqref="E17 E57 E80">
    <cfRule type="expression" dxfId="154" priority="35">
      <formula>$B$13&gt;36</formula>
    </cfRule>
  </conditionalFormatting>
  <conditionalFormatting sqref="F17 F57 F80">
    <cfRule type="expression" dxfId="153" priority="34">
      <formula>$B$13&gt;48</formula>
    </cfRule>
  </conditionalFormatting>
  <conditionalFormatting sqref="Y17:Z17 Y57:Z76 Y80:Z94 Y23:Z23">
    <cfRule type="expression" dxfId="152" priority="31">
      <formula>$B$13&lt;37</formula>
    </cfRule>
  </conditionalFormatting>
  <conditionalFormatting sqref="X17:Z17 X57:Z76 X80:Z94 X23:Z23">
    <cfRule type="expression" dxfId="151" priority="32">
      <formula>$B$13&lt;25</formula>
    </cfRule>
  </conditionalFormatting>
  <conditionalFormatting sqref="W17:Z17 W57:Z76 W80:Z94 W23:Z23">
    <cfRule type="expression" dxfId="150" priority="33">
      <formula>$B$13&lt;13</formula>
    </cfRule>
  </conditionalFormatting>
  <conditionalFormatting sqref="Z17 Z57:Z76 Z80:Z94 Z23">
    <cfRule type="expression" dxfId="149" priority="30">
      <formula>$B$13&lt;49</formula>
    </cfRule>
  </conditionalFormatting>
  <conditionalFormatting sqref="F44:F46 F48:F52">
    <cfRule type="expression" dxfId="148" priority="21">
      <formula>$B$13&lt;48</formula>
    </cfRule>
  </conditionalFormatting>
  <conditionalFormatting sqref="B44">
    <cfRule type="expression" dxfId="147" priority="29">
      <formula>$B$13&gt;0</formula>
    </cfRule>
  </conditionalFormatting>
  <conditionalFormatting sqref="C44">
    <cfRule type="expression" dxfId="146" priority="28">
      <formula>$B$13&gt;12</formula>
    </cfRule>
  </conditionalFormatting>
  <conditionalFormatting sqref="D44">
    <cfRule type="expression" dxfId="145" priority="27">
      <formula>$B$13&gt;24</formula>
    </cfRule>
  </conditionalFormatting>
  <conditionalFormatting sqref="E44">
    <cfRule type="expression" dxfId="144" priority="26">
      <formula>$B$13&gt;36</formula>
    </cfRule>
  </conditionalFormatting>
  <conditionalFormatting sqref="F44">
    <cfRule type="expression" dxfId="143" priority="25">
      <formula>$B$13&gt;48</formula>
    </cfRule>
  </conditionalFormatting>
  <conditionalFormatting sqref="E44:F46 E48:F52">
    <cfRule type="expression" dxfId="142" priority="22">
      <formula>$B$13&lt;37</formula>
    </cfRule>
  </conditionalFormatting>
  <conditionalFormatting sqref="D44:F46 D48:F52">
    <cfRule type="expression" dxfId="141" priority="23">
      <formula>$B$13&lt;25</formula>
    </cfRule>
  </conditionalFormatting>
  <conditionalFormatting sqref="C44:F46 C48:F52">
    <cfRule type="expression" dxfId="140" priority="24">
      <formula>$B$13&lt;13</formula>
    </cfRule>
  </conditionalFormatting>
  <conditionalFormatting sqref="C18:F18">
    <cfRule type="expression" dxfId="139" priority="16">
      <formula>$B$13&lt;13</formula>
    </cfRule>
  </conditionalFormatting>
  <conditionalFormatting sqref="D18:F18">
    <cfRule type="expression" dxfId="138" priority="15">
      <formula>AND($B$13&gt;12,$B$13&lt;=24)</formula>
    </cfRule>
  </conditionalFormatting>
  <conditionalFormatting sqref="E18:F18">
    <cfRule type="expression" dxfId="137" priority="14">
      <formula>AND($B$13&gt;24,$B$13&lt;=36)</formula>
    </cfRule>
  </conditionalFormatting>
  <conditionalFormatting sqref="F18">
    <cfRule type="expression" dxfId="136" priority="13">
      <formula>AND($B$13&gt;36,$B$13&lt;=48)</formula>
    </cfRule>
  </conditionalFormatting>
  <conditionalFormatting sqref="Y77:Z77">
    <cfRule type="expression" dxfId="135" priority="10">
      <formula>$B$13&lt;37</formula>
    </cfRule>
  </conditionalFormatting>
  <conditionalFormatting sqref="X77:Z77">
    <cfRule type="expression" dxfId="134" priority="11">
      <formula>$B$13&lt;25</formula>
    </cfRule>
  </conditionalFormatting>
  <conditionalFormatting sqref="W77:Z77">
    <cfRule type="expression" dxfId="133" priority="12">
      <formula>$B$13&lt;13</formula>
    </cfRule>
  </conditionalFormatting>
  <conditionalFormatting sqref="Z77">
    <cfRule type="expression" dxfId="132" priority="9">
      <formula>$B$13&lt;49</formula>
    </cfRule>
  </conditionalFormatting>
  <conditionalFormatting sqref="Y95:Z95">
    <cfRule type="expression" dxfId="131" priority="6">
      <formula>$B$13&lt;37</formula>
    </cfRule>
  </conditionalFormatting>
  <conditionalFormatting sqref="X95:Z95">
    <cfRule type="expression" dxfId="130" priority="7">
      <formula>$B$13&lt;25</formula>
    </cfRule>
  </conditionalFormatting>
  <conditionalFormatting sqref="W95:Z95">
    <cfRule type="expression" dxfId="129" priority="8">
      <formula>$B$13&lt;13</formula>
    </cfRule>
  </conditionalFormatting>
  <conditionalFormatting sqref="Z95">
    <cfRule type="expression" dxfId="128" priority="5">
      <formula>$B$13&lt;49</formula>
    </cfRule>
  </conditionalFormatting>
  <conditionalFormatting sqref="F47">
    <cfRule type="expression" dxfId="127" priority="1">
      <formula>$B$13&lt;48</formula>
    </cfRule>
  </conditionalFormatting>
  <conditionalFormatting sqref="E47:F47">
    <cfRule type="expression" dxfId="126" priority="2">
      <formula>$B$13&lt;37</formula>
    </cfRule>
  </conditionalFormatting>
  <conditionalFormatting sqref="D47:F47">
    <cfRule type="expression" dxfId="125" priority="3">
      <formula>$B$13&lt;25</formula>
    </cfRule>
  </conditionalFormatting>
  <conditionalFormatting sqref="C47:F47">
    <cfRule type="expression" dxfId="124" priority="4">
      <formula>$B$13&lt;13</formula>
    </cfRule>
  </conditionalFormatting>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UL115"/>
  <sheetViews>
    <sheetView zoomScale="85" zoomScaleNormal="85" workbookViewId="0">
      <selection activeCell="C46" sqref="C46"/>
    </sheetView>
  </sheetViews>
  <sheetFormatPr baseColWidth="10" defaultColWidth="0" defaultRowHeight="15" zeroHeight="1"/>
  <cols>
    <col min="1" max="1" width="51.5703125" style="3" customWidth="1"/>
    <col min="2" max="2" width="13.28515625" style="3" customWidth="1"/>
    <col min="3" max="3" width="13" style="3" customWidth="1"/>
    <col min="4" max="4" width="14" style="3" customWidth="1"/>
    <col min="5" max="6" width="10.28515625" style="3" customWidth="1"/>
    <col min="7" max="7" width="10.28515625" style="3" bestFit="1" customWidth="1"/>
    <col min="8" max="8" width="10.42578125" style="3" customWidth="1"/>
    <col min="9" max="22" width="10.28515625" style="3" bestFit="1" customWidth="1"/>
    <col min="23" max="23" width="14.140625" style="3" bestFit="1" customWidth="1"/>
    <col min="24" max="24" width="10.28515625" style="3" customWidth="1"/>
    <col min="25" max="25" width="13.140625" style="3" bestFit="1" customWidth="1"/>
    <col min="26" max="26" width="10.28515625" style="3" customWidth="1"/>
    <col min="27" max="29" width="10" style="3" customWidth="1"/>
    <col min="30" max="30" width="12.28515625" style="3" customWidth="1"/>
    <col min="31" max="31" width="10" style="3" customWidth="1"/>
    <col min="32" max="226" width="10" style="3" hidden="1"/>
    <col min="227" max="227" width="38.5703125" style="3" hidden="1"/>
    <col min="228" max="232" width="10.28515625" style="3" hidden="1"/>
    <col min="233" max="233" width="10" style="3" hidden="1"/>
    <col min="234" max="234" width="10.42578125" style="3" hidden="1"/>
    <col min="235" max="482" width="10" style="3" hidden="1"/>
    <col min="483" max="483" width="38.5703125" style="3" hidden="1"/>
    <col min="484" max="488" width="10.28515625" style="3" hidden="1"/>
    <col min="489" max="489" width="10" style="3" hidden="1"/>
    <col min="490" max="490" width="10.42578125" style="3" hidden="1"/>
    <col min="491" max="738" width="10" style="3" hidden="1"/>
    <col min="739" max="739" width="38.5703125" style="3" hidden="1"/>
    <col min="740" max="744" width="10.28515625" style="3" hidden="1"/>
    <col min="745" max="745" width="10" style="3" hidden="1"/>
    <col min="746" max="746" width="10.42578125" style="3" hidden="1"/>
    <col min="747" max="994" width="10" style="3" hidden="1"/>
    <col min="995" max="995" width="38.5703125" style="3" hidden="1"/>
    <col min="996" max="1000" width="10.28515625" style="3" hidden="1"/>
    <col min="1001" max="1001" width="10" style="3" hidden="1"/>
    <col min="1002" max="1002" width="10.42578125" style="3" hidden="1"/>
    <col min="1003" max="1250" width="10" style="3" hidden="1"/>
    <col min="1251" max="1251" width="38.5703125" style="3" hidden="1"/>
    <col min="1252" max="1256" width="10.28515625" style="3" hidden="1"/>
    <col min="1257" max="1257" width="10" style="3" hidden="1"/>
    <col min="1258" max="1258" width="10.42578125" style="3" hidden="1"/>
    <col min="1259" max="1506" width="10" style="3" hidden="1"/>
    <col min="1507" max="1507" width="38.5703125" style="3" hidden="1"/>
    <col min="1508" max="1512" width="10.28515625" style="3" hidden="1"/>
    <col min="1513" max="1513" width="10" style="3" hidden="1"/>
    <col min="1514" max="1514" width="10.42578125" style="3" hidden="1"/>
    <col min="1515" max="1762" width="10" style="3" hidden="1"/>
    <col min="1763" max="1763" width="38.5703125" style="3" hidden="1"/>
    <col min="1764" max="1768" width="10.28515625" style="3" hidden="1"/>
    <col min="1769" max="1769" width="10" style="3" hidden="1"/>
    <col min="1770" max="1770" width="10.42578125" style="3" hidden="1"/>
    <col min="1771" max="2018" width="10" style="3" hidden="1"/>
    <col min="2019" max="2019" width="38.5703125" style="3" hidden="1"/>
    <col min="2020" max="2024" width="10.28515625" style="3" hidden="1"/>
    <col min="2025" max="2025" width="10" style="3" hidden="1"/>
    <col min="2026" max="2026" width="10.42578125" style="3" hidden="1"/>
    <col min="2027" max="2274" width="10" style="3" hidden="1"/>
    <col min="2275" max="2275" width="38.5703125" style="3" hidden="1"/>
    <col min="2276" max="2280" width="10.28515625" style="3" hidden="1"/>
    <col min="2281" max="2281" width="10" style="3" hidden="1"/>
    <col min="2282" max="2282" width="10.42578125" style="3" hidden="1"/>
    <col min="2283" max="2530" width="10" style="3" hidden="1"/>
    <col min="2531" max="2531" width="38.5703125" style="3" hidden="1"/>
    <col min="2532" max="2536" width="10.28515625" style="3" hidden="1"/>
    <col min="2537" max="2537" width="10" style="3" hidden="1"/>
    <col min="2538" max="2538" width="10.42578125" style="3" hidden="1"/>
    <col min="2539" max="2786" width="10" style="3" hidden="1"/>
    <col min="2787" max="2787" width="38.5703125" style="3" hidden="1"/>
    <col min="2788" max="2792" width="10.28515625" style="3" hidden="1"/>
    <col min="2793" max="2793" width="10" style="3" hidden="1"/>
    <col min="2794" max="2794" width="10.42578125" style="3" hidden="1"/>
    <col min="2795" max="3042" width="10" style="3" hidden="1"/>
    <col min="3043" max="3043" width="38.5703125" style="3" hidden="1"/>
    <col min="3044" max="3048" width="10.28515625" style="3" hidden="1"/>
    <col min="3049" max="3049" width="10" style="3" hidden="1"/>
    <col min="3050" max="3050" width="10.42578125" style="3" hidden="1"/>
    <col min="3051" max="3298" width="10" style="3" hidden="1"/>
    <col min="3299" max="3299" width="38.5703125" style="3" hidden="1"/>
    <col min="3300" max="3304" width="10.28515625" style="3" hidden="1"/>
    <col min="3305" max="3305" width="10" style="3" hidden="1"/>
    <col min="3306" max="3306" width="10.42578125" style="3" hidden="1"/>
    <col min="3307" max="3554" width="10" style="3" hidden="1"/>
    <col min="3555" max="3555" width="38.5703125" style="3" hidden="1"/>
    <col min="3556" max="3560" width="10.28515625" style="3" hidden="1"/>
    <col min="3561" max="3561" width="10" style="3" hidden="1"/>
    <col min="3562" max="3562" width="10.42578125" style="3" hidden="1"/>
    <col min="3563" max="3810" width="10" style="3" hidden="1"/>
    <col min="3811" max="3811" width="38.5703125" style="3" hidden="1"/>
    <col min="3812" max="3816" width="10.28515625" style="3" hidden="1"/>
    <col min="3817" max="3817" width="10" style="3" hidden="1"/>
    <col min="3818" max="3818" width="10.42578125" style="3" hidden="1"/>
    <col min="3819" max="4066" width="10" style="3" hidden="1"/>
    <col min="4067" max="4067" width="38.5703125" style="3" hidden="1"/>
    <col min="4068" max="4072" width="10.28515625" style="3" hidden="1"/>
    <col min="4073" max="4073" width="10" style="3" hidden="1"/>
    <col min="4074" max="4074" width="10.42578125" style="3" hidden="1"/>
    <col min="4075" max="4322" width="10" style="3" hidden="1"/>
    <col min="4323" max="4323" width="38.5703125" style="3" hidden="1"/>
    <col min="4324" max="4328" width="10.28515625" style="3" hidden="1"/>
    <col min="4329" max="4329" width="10" style="3" hidden="1"/>
    <col min="4330" max="4330" width="10.42578125" style="3" hidden="1"/>
    <col min="4331" max="4578" width="10" style="3" hidden="1"/>
    <col min="4579" max="4579" width="38.5703125" style="3" hidden="1"/>
    <col min="4580" max="4584" width="10.28515625" style="3" hidden="1"/>
    <col min="4585" max="4585" width="10" style="3" hidden="1"/>
    <col min="4586" max="4586" width="10.42578125" style="3" hidden="1"/>
    <col min="4587" max="4834" width="10" style="3" hidden="1"/>
    <col min="4835" max="4835" width="38.5703125" style="3" hidden="1"/>
    <col min="4836" max="4840" width="10.28515625" style="3" hidden="1"/>
    <col min="4841" max="4841" width="10" style="3" hidden="1"/>
    <col min="4842" max="4842" width="10.42578125" style="3" hidden="1"/>
    <col min="4843" max="5090" width="10" style="3" hidden="1"/>
    <col min="5091" max="5091" width="38.5703125" style="3" hidden="1"/>
    <col min="5092" max="5096" width="10.28515625" style="3" hidden="1"/>
    <col min="5097" max="5097" width="10" style="3" hidden="1"/>
    <col min="5098" max="5098" width="10.42578125" style="3" hidden="1"/>
    <col min="5099" max="5346" width="10" style="3" hidden="1"/>
    <col min="5347" max="5347" width="38.5703125" style="3" hidden="1"/>
    <col min="5348" max="5352" width="10.28515625" style="3" hidden="1"/>
    <col min="5353" max="5353" width="10" style="3" hidden="1"/>
    <col min="5354" max="5354" width="10.42578125" style="3" hidden="1"/>
    <col min="5355" max="5602" width="10" style="3" hidden="1"/>
    <col min="5603" max="5603" width="38.5703125" style="3" hidden="1"/>
    <col min="5604" max="5608" width="10.28515625" style="3" hidden="1"/>
    <col min="5609" max="5609" width="10" style="3" hidden="1"/>
    <col min="5610" max="5610" width="10.42578125" style="3" hidden="1"/>
    <col min="5611" max="5858" width="10" style="3" hidden="1"/>
    <col min="5859" max="5859" width="38.5703125" style="3" hidden="1"/>
    <col min="5860" max="5864" width="10.28515625" style="3" hidden="1"/>
    <col min="5865" max="5865" width="10" style="3" hidden="1"/>
    <col min="5866" max="5866" width="10.42578125" style="3" hidden="1"/>
    <col min="5867" max="6114" width="10" style="3" hidden="1"/>
    <col min="6115" max="6115" width="38.5703125" style="3" hidden="1"/>
    <col min="6116" max="6120" width="10.28515625" style="3" hidden="1"/>
    <col min="6121" max="6121" width="10" style="3" hidden="1"/>
    <col min="6122" max="6122" width="10.42578125" style="3" hidden="1"/>
    <col min="6123" max="6370" width="10" style="3" hidden="1"/>
    <col min="6371" max="6371" width="38.5703125" style="3" hidden="1"/>
    <col min="6372" max="6376" width="10.28515625" style="3" hidden="1"/>
    <col min="6377" max="6377" width="10" style="3" hidden="1"/>
    <col min="6378" max="6378" width="10.42578125" style="3" hidden="1"/>
    <col min="6379" max="6626" width="10" style="3" hidden="1"/>
    <col min="6627" max="6627" width="38.5703125" style="3" hidden="1"/>
    <col min="6628" max="6632" width="10.28515625" style="3" hidden="1"/>
    <col min="6633" max="6633" width="10" style="3" hidden="1"/>
    <col min="6634" max="6634" width="10.42578125" style="3" hidden="1"/>
    <col min="6635" max="6882" width="10" style="3" hidden="1"/>
    <col min="6883" max="6883" width="38.5703125" style="3" hidden="1"/>
    <col min="6884" max="6888" width="10.28515625" style="3" hidden="1"/>
    <col min="6889" max="6889" width="10" style="3" hidden="1"/>
    <col min="6890" max="6890" width="10.42578125" style="3" hidden="1"/>
    <col min="6891" max="7138" width="10" style="3" hidden="1"/>
    <col min="7139" max="7139" width="38.5703125" style="3" hidden="1"/>
    <col min="7140" max="7144" width="10.28515625" style="3" hidden="1"/>
    <col min="7145" max="7145" width="10" style="3" hidden="1"/>
    <col min="7146" max="7146" width="10.42578125" style="3" hidden="1"/>
    <col min="7147" max="7394" width="10" style="3" hidden="1"/>
    <col min="7395" max="7395" width="38.5703125" style="3" hidden="1"/>
    <col min="7396" max="7400" width="10.28515625" style="3" hidden="1"/>
    <col min="7401" max="7401" width="10" style="3" hidden="1"/>
    <col min="7402" max="7402" width="10.42578125" style="3" hidden="1"/>
    <col min="7403" max="7650" width="10" style="3" hidden="1"/>
    <col min="7651" max="7651" width="38.5703125" style="3" hidden="1"/>
    <col min="7652" max="7656" width="10.28515625" style="3" hidden="1"/>
    <col min="7657" max="7657" width="10" style="3" hidden="1"/>
    <col min="7658" max="7658" width="10.42578125" style="3" hidden="1"/>
    <col min="7659" max="7906" width="10" style="3" hidden="1"/>
    <col min="7907" max="7907" width="38.5703125" style="3" hidden="1"/>
    <col min="7908" max="7912" width="10.28515625" style="3" hidden="1"/>
    <col min="7913" max="7913" width="10" style="3" hidden="1"/>
    <col min="7914" max="7914" width="10.42578125" style="3" hidden="1"/>
    <col min="7915" max="8162" width="10" style="3" hidden="1"/>
    <col min="8163" max="8163" width="38.5703125" style="3" hidden="1"/>
    <col min="8164" max="8168" width="10.28515625" style="3" hidden="1"/>
    <col min="8169" max="8169" width="10" style="3" hidden="1"/>
    <col min="8170" max="8170" width="10.42578125" style="3" hidden="1"/>
    <col min="8171" max="8418" width="10" style="3" hidden="1"/>
    <col min="8419" max="8419" width="38.5703125" style="3" hidden="1"/>
    <col min="8420" max="8424" width="10.28515625" style="3" hidden="1"/>
    <col min="8425" max="8425" width="10" style="3" hidden="1"/>
    <col min="8426" max="8426" width="10.42578125" style="3" hidden="1"/>
    <col min="8427" max="8674" width="10" style="3" hidden="1"/>
    <col min="8675" max="8675" width="38.5703125" style="3" hidden="1"/>
    <col min="8676" max="8680" width="10.28515625" style="3" hidden="1"/>
    <col min="8681" max="8681" width="10" style="3" hidden="1"/>
    <col min="8682" max="8682" width="10.42578125" style="3" hidden="1"/>
    <col min="8683" max="8930" width="10" style="3" hidden="1"/>
    <col min="8931" max="8931" width="38.5703125" style="3" hidden="1"/>
    <col min="8932" max="8936" width="10.28515625" style="3" hidden="1"/>
    <col min="8937" max="8937" width="10" style="3" hidden="1"/>
    <col min="8938" max="8938" width="10.42578125" style="3" hidden="1"/>
    <col min="8939" max="9186" width="10" style="3" hidden="1"/>
    <col min="9187" max="9187" width="38.5703125" style="3" hidden="1"/>
    <col min="9188" max="9192" width="10.28515625" style="3" hidden="1"/>
    <col min="9193" max="9193" width="10" style="3" hidden="1"/>
    <col min="9194" max="9194" width="10.42578125" style="3" hidden="1"/>
    <col min="9195" max="9442" width="10" style="3" hidden="1"/>
    <col min="9443" max="9443" width="38.5703125" style="3" hidden="1"/>
    <col min="9444" max="9448" width="10.28515625" style="3" hidden="1"/>
    <col min="9449" max="9449" width="10" style="3" hidden="1"/>
    <col min="9450" max="9450" width="10.42578125" style="3" hidden="1"/>
    <col min="9451" max="9698" width="10" style="3" hidden="1"/>
    <col min="9699" max="9699" width="38.5703125" style="3" hidden="1"/>
    <col min="9700" max="9704" width="10.28515625" style="3" hidden="1"/>
    <col min="9705" max="9705" width="10" style="3" hidden="1"/>
    <col min="9706" max="9706" width="10.42578125" style="3" hidden="1"/>
    <col min="9707" max="9954" width="10" style="3" hidden="1"/>
    <col min="9955" max="9955" width="38.5703125" style="3" hidden="1"/>
    <col min="9956" max="9960" width="10.28515625" style="3" hidden="1"/>
    <col min="9961" max="9961" width="10" style="3" hidden="1"/>
    <col min="9962" max="9962" width="10.42578125" style="3" hidden="1"/>
    <col min="9963" max="10210" width="10" style="3" hidden="1"/>
    <col min="10211" max="10211" width="38.5703125" style="3" hidden="1"/>
    <col min="10212" max="10216" width="10.28515625" style="3" hidden="1"/>
    <col min="10217" max="10217" width="10" style="3" hidden="1"/>
    <col min="10218" max="10218" width="10.42578125" style="3" hidden="1"/>
    <col min="10219" max="10466" width="10" style="3" hidden="1"/>
    <col min="10467" max="10467" width="38.5703125" style="3" hidden="1"/>
    <col min="10468" max="10472" width="10.28515625" style="3" hidden="1"/>
    <col min="10473" max="10473" width="10" style="3" hidden="1"/>
    <col min="10474" max="10474" width="10.42578125" style="3" hidden="1"/>
    <col min="10475" max="10722" width="10" style="3" hidden="1"/>
    <col min="10723" max="10723" width="38.5703125" style="3" hidden="1"/>
    <col min="10724" max="10728" width="10.28515625" style="3" hidden="1"/>
    <col min="10729" max="10729" width="10" style="3" hidden="1"/>
    <col min="10730" max="10730" width="10.42578125" style="3" hidden="1"/>
    <col min="10731" max="10978" width="10" style="3" hidden="1"/>
    <col min="10979" max="10979" width="38.5703125" style="3" hidden="1"/>
    <col min="10980" max="10984" width="10.28515625" style="3" hidden="1"/>
    <col min="10985" max="10985" width="10" style="3" hidden="1"/>
    <col min="10986" max="10986" width="10.42578125" style="3" hidden="1"/>
    <col min="10987" max="11234" width="10" style="3" hidden="1"/>
    <col min="11235" max="11235" width="38.5703125" style="3" hidden="1"/>
    <col min="11236" max="11240" width="10.28515625" style="3" hidden="1"/>
    <col min="11241" max="11241" width="10" style="3" hidden="1"/>
    <col min="11242" max="11242" width="10.42578125" style="3" hidden="1"/>
    <col min="11243" max="11490" width="10" style="3" hidden="1"/>
    <col min="11491" max="11491" width="38.5703125" style="3" hidden="1"/>
    <col min="11492" max="11496" width="10.28515625" style="3" hidden="1"/>
    <col min="11497" max="11497" width="10" style="3" hidden="1"/>
    <col min="11498" max="11498" width="10.42578125" style="3" hidden="1"/>
    <col min="11499" max="11746" width="10" style="3" hidden="1"/>
    <col min="11747" max="11747" width="38.5703125" style="3" hidden="1"/>
    <col min="11748" max="11752" width="10.28515625" style="3" hidden="1"/>
    <col min="11753" max="11753" width="10" style="3" hidden="1"/>
    <col min="11754" max="11754" width="10.42578125" style="3" hidden="1"/>
    <col min="11755" max="12002" width="10" style="3" hidden="1"/>
    <col min="12003" max="12003" width="38.5703125" style="3" hidden="1"/>
    <col min="12004" max="12008" width="10.28515625" style="3" hidden="1"/>
    <col min="12009" max="12009" width="10" style="3" hidden="1"/>
    <col min="12010" max="12010" width="10.42578125" style="3" hidden="1"/>
    <col min="12011" max="12258" width="10" style="3" hidden="1"/>
    <col min="12259" max="12259" width="38.5703125" style="3" hidden="1"/>
    <col min="12260" max="12264" width="10.28515625" style="3" hidden="1"/>
    <col min="12265" max="12265" width="10" style="3" hidden="1"/>
    <col min="12266" max="12266" width="10.42578125" style="3" hidden="1"/>
    <col min="12267" max="12514" width="10" style="3" hidden="1"/>
    <col min="12515" max="12515" width="38.5703125" style="3" hidden="1"/>
    <col min="12516" max="12520" width="10.28515625" style="3" hidden="1"/>
    <col min="12521" max="12521" width="10" style="3" hidden="1"/>
    <col min="12522" max="12522" width="10.42578125" style="3" hidden="1"/>
    <col min="12523" max="12770" width="10" style="3" hidden="1"/>
    <col min="12771" max="12771" width="38.5703125" style="3" hidden="1"/>
    <col min="12772" max="12776" width="10.28515625" style="3" hidden="1"/>
    <col min="12777" max="12777" width="10" style="3" hidden="1"/>
    <col min="12778" max="12778" width="10.42578125" style="3" hidden="1"/>
    <col min="12779" max="13026" width="10" style="3" hidden="1"/>
    <col min="13027" max="13027" width="38.5703125" style="3" hidden="1"/>
    <col min="13028" max="13032" width="10.28515625" style="3" hidden="1"/>
    <col min="13033" max="13033" width="10" style="3" hidden="1"/>
    <col min="13034" max="13034" width="10.42578125" style="3" hidden="1"/>
    <col min="13035" max="13282" width="10" style="3" hidden="1"/>
    <col min="13283" max="13283" width="38.5703125" style="3" hidden="1"/>
    <col min="13284" max="13288" width="10.28515625" style="3" hidden="1"/>
    <col min="13289" max="13289" width="10" style="3" hidden="1"/>
    <col min="13290" max="13290" width="10.42578125" style="3" hidden="1"/>
    <col min="13291" max="13538" width="10" style="3" hidden="1"/>
    <col min="13539" max="13539" width="38.5703125" style="3" hidden="1"/>
    <col min="13540" max="13544" width="10.28515625" style="3" hidden="1"/>
    <col min="13545" max="13545" width="10" style="3" hidden="1"/>
    <col min="13546" max="13546" width="10.42578125" style="3" hidden="1"/>
    <col min="13547" max="13794" width="10" style="3" hidden="1"/>
    <col min="13795" max="13795" width="38.5703125" style="3" hidden="1"/>
    <col min="13796" max="13800" width="10.28515625" style="3" hidden="1"/>
    <col min="13801" max="13801" width="10" style="3" hidden="1"/>
    <col min="13802" max="13802" width="10.42578125" style="3" hidden="1"/>
    <col min="13803" max="14050" width="10" style="3" hidden="1"/>
    <col min="14051" max="14051" width="38.5703125" style="3" hidden="1"/>
    <col min="14052" max="14056" width="10.28515625" style="3" hidden="1"/>
    <col min="14057" max="14057" width="10" style="3" hidden="1"/>
    <col min="14058" max="14058" width="10.42578125" style="3" hidden="1"/>
    <col min="14059" max="14306" width="10" style="3" hidden="1"/>
    <col min="14307" max="14307" width="38.5703125" style="3" hidden="1"/>
    <col min="14308" max="14312" width="10.28515625" style="3" hidden="1"/>
    <col min="14313" max="14313" width="10" style="3" hidden="1"/>
    <col min="14314" max="14314" width="10.42578125" style="3" hidden="1"/>
    <col min="14315" max="14562" width="10" style="3" hidden="1"/>
    <col min="14563" max="14563" width="38.5703125" style="3" hidden="1"/>
    <col min="14564" max="14568" width="10.28515625" style="3" hidden="1"/>
    <col min="14569" max="14569" width="10" style="3" hidden="1"/>
    <col min="14570" max="14570" width="10.42578125" style="3" hidden="1"/>
    <col min="14571" max="14818" width="10" style="3" hidden="1"/>
    <col min="14819" max="14819" width="38.5703125" style="3" hidden="1"/>
    <col min="14820" max="14824" width="10.28515625" style="3" hidden="1"/>
    <col min="14825" max="14825" width="10" style="3" hidden="1"/>
    <col min="14826" max="14826" width="10.42578125" style="3" hidden="1"/>
    <col min="14827" max="15074" width="10" style="3" hidden="1"/>
    <col min="15075" max="15075" width="38.5703125" style="3" hidden="1"/>
    <col min="15076" max="15080" width="10.28515625" style="3" hidden="1"/>
    <col min="15081" max="15081" width="10" style="3" hidden="1"/>
    <col min="15082" max="15082" width="10.42578125" style="3" hidden="1"/>
    <col min="15083" max="15330" width="10" style="3" hidden="1"/>
    <col min="15331" max="15331" width="38.5703125" style="3" hidden="1"/>
    <col min="15332" max="15336" width="10.28515625" style="3" hidden="1"/>
    <col min="15337" max="15337" width="10" style="3" hidden="1"/>
    <col min="15338" max="15338" width="10.42578125" style="3" hidden="1"/>
    <col min="15339" max="15586" width="10" style="3" hidden="1"/>
    <col min="15587" max="15587" width="38.5703125" style="3" hidden="1"/>
    <col min="15588" max="15592" width="10.28515625" style="3" hidden="1"/>
    <col min="15593" max="15593" width="10" style="3" hidden="1"/>
    <col min="15594" max="15594" width="10.42578125" style="3" hidden="1"/>
    <col min="15595" max="15842" width="10" style="3" hidden="1"/>
    <col min="15843" max="15843" width="38.5703125" style="3" hidden="1"/>
    <col min="15844" max="15848" width="10.28515625" style="3" hidden="1"/>
    <col min="15849" max="15849" width="10" style="3" hidden="1"/>
    <col min="15850" max="15850" width="10.42578125" style="3" hidden="1"/>
    <col min="15851" max="16098" width="10" style="3" hidden="1"/>
    <col min="16099" max="16099" width="38.5703125" style="3" hidden="1"/>
    <col min="16100" max="16104" width="10.28515625" style="3" hidden="1"/>
    <col min="16105" max="16105" width="10" style="3" hidden="1"/>
    <col min="16106" max="16106" width="10.42578125" style="3" hidden="1"/>
    <col min="16107" max="16384" width="10" style="3" hidden="1"/>
  </cols>
  <sheetData>
    <row r="1" spans="1:26" s="47" customFormat="1" ht="23.25">
      <c r="A1" s="1" t="s">
        <v>54</v>
      </c>
      <c r="B1" s="119" t="str">
        <f ca="1">RIGHT(CELL("dateiname",A1),LEN(CELL("dateiname",A1))-FIND("]",CELL("dateiname",A1)))</f>
        <v>Tirol</v>
      </c>
    </row>
    <row r="2" spans="1:26" s="47" customFormat="1"/>
    <row r="3" spans="1:26" s="47" customFormat="1"/>
    <row r="4" spans="1:26" s="48" customFormat="1" ht="15.75" customHeight="1">
      <c r="A4" s="155" t="s">
        <v>68</v>
      </c>
      <c r="B4" s="156"/>
      <c r="C4" s="156"/>
      <c r="D4" s="156"/>
      <c r="E4" s="156"/>
      <c r="F4" s="156"/>
      <c r="G4" s="156"/>
      <c r="H4" s="156"/>
      <c r="I4" s="156"/>
      <c r="J4" s="156"/>
      <c r="K4" s="156"/>
      <c r="L4" s="156"/>
      <c r="M4" s="156"/>
      <c r="N4" s="156"/>
      <c r="O4" s="156"/>
      <c r="P4" s="156"/>
      <c r="Q4" s="156"/>
      <c r="T4" s="2"/>
    </row>
    <row r="5" spans="1:26" s="48" customFormat="1" ht="28.5" customHeight="1">
      <c r="A5" s="156"/>
      <c r="B5" s="156"/>
      <c r="C5" s="156"/>
      <c r="D5" s="156"/>
      <c r="E5" s="156"/>
      <c r="F5" s="156"/>
      <c r="G5" s="156"/>
      <c r="H5" s="156"/>
      <c r="I5" s="156"/>
      <c r="J5" s="156"/>
      <c r="K5" s="156"/>
      <c r="L5" s="156"/>
      <c r="M5" s="156"/>
      <c r="N5" s="156"/>
      <c r="O5" s="156"/>
      <c r="P5" s="156"/>
      <c r="Q5" s="156"/>
      <c r="T5" s="2"/>
    </row>
    <row r="6" spans="1:26" ht="15" customHeight="1">
      <c r="A6" s="156"/>
      <c r="B6" s="156"/>
      <c r="C6" s="156"/>
      <c r="D6" s="156"/>
      <c r="E6" s="156"/>
      <c r="F6" s="156"/>
      <c r="G6" s="156"/>
      <c r="H6" s="156"/>
      <c r="I6" s="156"/>
      <c r="J6" s="156"/>
      <c r="K6" s="156"/>
      <c r="L6" s="156"/>
      <c r="M6" s="156"/>
      <c r="N6" s="156"/>
      <c r="O6" s="156"/>
      <c r="P6" s="156"/>
      <c r="Q6" s="156"/>
    </row>
    <row r="7" spans="1:26">
      <c r="A7" s="156"/>
      <c r="B7" s="156"/>
      <c r="C7" s="156"/>
      <c r="D7" s="156"/>
      <c r="E7" s="156"/>
      <c r="F7" s="156"/>
      <c r="G7" s="156"/>
      <c r="H7" s="156"/>
      <c r="I7" s="156"/>
      <c r="J7" s="156"/>
      <c r="K7" s="156"/>
      <c r="L7" s="156"/>
      <c r="M7" s="156"/>
      <c r="N7" s="156"/>
      <c r="O7" s="156"/>
      <c r="P7" s="156"/>
      <c r="Q7" s="156"/>
    </row>
    <row r="8" spans="1:26" ht="54.75" customHeight="1">
      <c r="A8" s="156"/>
      <c r="B8" s="156"/>
      <c r="C8" s="156"/>
      <c r="D8" s="156"/>
      <c r="E8" s="156"/>
      <c r="F8" s="156"/>
      <c r="G8" s="156"/>
      <c r="H8" s="156"/>
      <c r="I8" s="156"/>
      <c r="J8" s="156"/>
      <c r="K8" s="156"/>
      <c r="L8" s="156"/>
      <c r="M8" s="156"/>
      <c r="N8" s="156"/>
      <c r="O8" s="156"/>
      <c r="P8" s="156"/>
      <c r="Q8" s="156"/>
    </row>
    <row r="9" spans="1:26" s="51" customFormat="1" ht="15.75" thickBot="1">
      <c r="A9" s="49"/>
      <c r="B9" s="49"/>
      <c r="C9" s="49"/>
      <c r="D9" s="49"/>
      <c r="E9" s="50"/>
      <c r="F9" s="50"/>
      <c r="G9" s="50"/>
      <c r="H9" s="50"/>
      <c r="I9" s="50"/>
      <c r="J9" s="50"/>
      <c r="K9" s="50"/>
      <c r="L9" s="50"/>
      <c r="M9" s="50"/>
      <c r="N9" s="50"/>
      <c r="O9" s="50"/>
      <c r="P9" s="50"/>
      <c r="Q9" s="50"/>
    </row>
    <row r="10" spans="1:26" s="51" customFormat="1" ht="15.75" thickTop="1">
      <c r="A10" s="34" t="s">
        <v>94</v>
      </c>
      <c r="B10" s="157">
        <f>'Finanzierungslücken Übersicht'!B5:D5</f>
        <v>0</v>
      </c>
      <c r="C10" s="157"/>
      <c r="D10" s="157"/>
      <c r="G10" s="50"/>
      <c r="H10" s="50"/>
      <c r="I10" s="50"/>
      <c r="J10" s="50"/>
      <c r="K10" s="50"/>
      <c r="L10" s="50"/>
      <c r="M10" s="50"/>
      <c r="N10" s="50"/>
      <c r="O10" s="50"/>
      <c r="P10" s="50"/>
      <c r="Q10" s="50"/>
    </row>
    <row r="11" spans="1:26" s="51" customFormat="1">
      <c r="A11" s="35" t="s">
        <v>37</v>
      </c>
      <c r="B11" s="158">
        <f>'Finanzierungslücken Übersicht'!B6:D6</f>
        <v>0</v>
      </c>
      <c r="C11" s="158"/>
      <c r="D11" s="158"/>
      <c r="F11" s="50"/>
      <c r="G11" s="50"/>
      <c r="H11" s="50"/>
      <c r="I11" s="50"/>
      <c r="J11" s="50"/>
      <c r="K11" s="50"/>
      <c r="L11" s="50"/>
      <c r="M11" s="50"/>
      <c r="N11" s="50"/>
      <c r="O11" s="50"/>
      <c r="P11" s="50"/>
      <c r="Q11" s="50"/>
    </row>
    <row r="12" spans="1:26" s="51" customFormat="1" ht="15.75" customHeight="1">
      <c r="A12" s="36" t="s">
        <v>38</v>
      </c>
      <c r="B12" s="158">
        <f>'Finanzierungslücken Übersicht'!B7:D7</f>
        <v>0</v>
      </c>
      <c r="C12" s="158"/>
      <c r="D12" s="158"/>
      <c r="F12" s="50"/>
      <c r="G12" s="50"/>
      <c r="H12" s="50"/>
      <c r="I12" s="50"/>
      <c r="J12" s="50"/>
      <c r="K12" s="50"/>
      <c r="L12" s="50"/>
      <c r="M12" s="50"/>
      <c r="N12" s="50"/>
      <c r="O12" s="50"/>
      <c r="P12" s="50"/>
      <c r="Q12" s="50"/>
    </row>
    <row r="13" spans="1:26" s="51" customFormat="1" ht="15.75" thickBot="1">
      <c r="A13" s="52" t="s">
        <v>93</v>
      </c>
      <c r="B13" s="159">
        <f>'Finanzierungslücken Übersicht'!B8:D8</f>
        <v>60</v>
      </c>
      <c r="C13" s="159"/>
      <c r="D13" s="159"/>
      <c r="E13" s="50"/>
      <c r="F13" s="50"/>
      <c r="G13" s="53"/>
      <c r="H13" s="50"/>
      <c r="I13" s="50"/>
      <c r="J13" s="50"/>
      <c r="K13" s="50"/>
      <c r="L13" s="50"/>
      <c r="M13" s="50"/>
      <c r="N13" s="50"/>
      <c r="O13" s="50"/>
      <c r="P13" s="50"/>
      <c r="Q13" s="50"/>
    </row>
    <row r="14" spans="1:26" s="51" customFormat="1" ht="15.75" thickTop="1">
      <c r="A14" s="50"/>
      <c r="B14" s="50"/>
      <c r="C14" s="50"/>
      <c r="D14" s="50"/>
      <c r="E14" s="50"/>
      <c r="F14" s="50"/>
      <c r="G14" s="50"/>
      <c r="H14" s="50"/>
      <c r="I14" s="50"/>
      <c r="J14" s="50"/>
      <c r="K14" s="50"/>
      <c r="L14" s="50"/>
      <c r="M14" s="50"/>
      <c r="N14" s="50"/>
      <c r="O14" s="50"/>
      <c r="P14" s="50"/>
      <c r="Q14" s="50"/>
    </row>
    <row r="15" spans="1:26" ht="16.149999999999999" customHeight="1" thickBot="1"/>
    <row r="16" spans="1:26" ht="15.75" thickBot="1">
      <c r="A16" s="160" t="s">
        <v>9</v>
      </c>
      <c r="B16" s="161"/>
      <c r="C16" s="161"/>
      <c r="D16" s="161"/>
      <c r="E16" s="161"/>
      <c r="F16" s="161"/>
      <c r="G16" s="161"/>
      <c r="H16" s="161"/>
      <c r="I16" s="161"/>
      <c r="J16" s="161"/>
      <c r="K16" s="161"/>
      <c r="L16" s="161"/>
      <c r="M16" s="161"/>
      <c r="N16" s="161"/>
      <c r="O16" s="161"/>
      <c r="P16" s="161"/>
      <c r="Q16" s="161"/>
      <c r="R16" s="161"/>
      <c r="S16" s="161"/>
      <c r="T16" s="161"/>
      <c r="U16" s="161"/>
      <c r="V16" s="161"/>
      <c r="W16" s="161"/>
      <c r="X16" s="161"/>
      <c r="Y16" s="161"/>
      <c r="Z16" s="162"/>
    </row>
    <row r="17" spans="1:30" s="4" customFormat="1" ht="17.25" customHeight="1">
      <c r="A17" s="114" t="s">
        <v>12</v>
      </c>
      <c r="B17" s="115">
        <v>1</v>
      </c>
      <c r="C17" s="72">
        <v>2</v>
      </c>
      <c r="D17" s="72">
        <v>3</v>
      </c>
      <c r="E17" s="72">
        <v>4</v>
      </c>
      <c r="F17" s="72">
        <v>5</v>
      </c>
      <c r="G17" s="72">
        <v>6</v>
      </c>
      <c r="H17" s="72">
        <v>7</v>
      </c>
      <c r="I17" s="72">
        <v>8</v>
      </c>
      <c r="J17" s="72">
        <v>9</v>
      </c>
      <c r="K17" s="72">
        <v>10</v>
      </c>
      <c r="L17" s="72">
        <v>11</v>
      </c>
      <c r="M17" s="72">
        <v>12</v>
      </c>
      <c r="N17" s="72">
        <v>13</v>
      </c>
      <c r="O17" s="72">
        <v>14</v>
      </c>
      <c r="P17" s="72">
        <v>15</v>
      </c>
      <c r="Q17" s="72">
        <v>16</v>
      </c>
      <c r="R17" s="72">
        <v>17</v>
      </c>
      <c r="S17" s="72">
        <v>18</v>
      </c>
      <c r="T17" s="72">
        <v>19</v>
      </c>
      <c r="U17" s="72">
        <v>20</v>
      </c>
      <c r="V17" s="72">
        <v>21</v>
      </c>
      <c r="W17" s="72">
        <v>22</v>
      </c>
      <c r="X17" s="72">
        <v>23</v>
      </c>
      <c r="Y17" s="72">
        <v>24</v>
      </c>
      <c r="Z17" s="73">
        <v>25</v>
      </c>
    </row>
    <row r="18" spans="1:30" s="56" customFormat="1">
      <c r="A18" s="116" t="s">
        <v>20</v>
      </c>
      <c r="B18" s="14">
        <f>B45</f>
        <v>0</v>
      </c>
      <c r="C18" s="14">
        <f>C45</f>
        <v>0</v>
      </c>
      <c r="D18" s="14">
        <f>D45</f>
        <v>0</v>
      </c>
      <c r="E18" s="14">
        <f>E45</f>
        <v>0</v>
      </c>
      <c r="F18" s="14">
        <f>F45</f>
        <v>0</v>
      </c>
      <c r="G18" s="16"/>
      <c r="H18" s="16"/>
      <c r="I18" s="16"/>
      <c r="J18" s="16"/>
      <c r="K18" s="16"/>
      <c r="L18" s="16"/>
      <c r="M18" s="16"/>
      <c r="N18" s="16"/>
      <c r="O18" s="16"/>
      <c r="P18" s="16"/>
      <c r="Q18" s="16"/>
      <c r="R18" s="16"/>
      <c r="S18" s="16"/>
      <c r="T18" s="16"/>
      <c r="U18" s="16"/>
      <c r="V18" s="16"/>
      <c r="W18" s="16"/>
      <c r="X18" s="16"/>
      <c r="Y18" s="16"/>
      <c r="Z18" s="17"/>
    </row>
    <row r="19" spans="1:30" s="8" customFormat="1">
      <c r="A19" s="116" t="s">
        <v>21</v>
      </c>
      <c r="B19" s="14">
        <f t="shared" ref="B19:V19" si="0">B95</f>
        <v>0</v>
      </c>
      <c r="C19" s="14">
        <f t="shared" si="0"/>
        <v>0</v>
      </c>
      <c r="D19" s="14">
        <f t="shared" si="0"/>
        <v>0</v>
      </c>
      <c r="E19" s="14">
        <f t="shared" si="0"/>
        <v>0</v>
      </c>
      <c r="F19" s="14">
        <f t="shared" si="0"/>
        <v>0</v>
      </c>
      <c r="G19" s="18">
        <f t="shared" si="0"/>
        <v>0</v>
      </c>
      <c r="H19" s="18">
        <f t="shared" si="0"/>
        <v>0</v>
      </c>
      <c r="I19" s="18">
        <f t="shared" si="0"/>
        <v>0</v>
      </c>
      <c r="J19" s="18">
        <f t="shared" si="0"/>
        <v>0</v>
      </c>
      <c r="K19" s="18">
        <f t="shared" si="0"/>
        <v>0</v>
      </c>
      <c r="L19" s="18">
        <f t="shared" si="0"/>
        <v>0</v>
      </c>
      <c r="M19" s="18">
        <f t="shared" si="0"/>
        <v>0</v>
      </c>
      <c r="N19" s="18">
        <f t="shared" si="0"/>
        <v>0</v>
      </c>
      <c r="O19" s="18">
        <f t="shared" si="0"/>
        <v>0</v>
      </c>
      <c r="P19" s="18">
        <f t="shared" si="0"/>
        <v>0</v>
      </c>
      <c r="Q19" s="18">
        <f t="shared" si="0"/>
        <v>0</v>
      </c>
      <c r="R19" s="18">
        <f t="shared" si="0"/>
        <v>0</v>
      </c>
      <c r="S19" s="18">
        <f t="shared" si="0"/>
        <v>0</v>
      </c>
      <c r="T19" s="18">
        <f t="shared" si="0"/>
        <v>0</v>
      </c>
      <c r="U19" s="18">
        <f t="shared" si="0"/>
        <v>0</v>
      </c>
      <c r="V19" s="18">
        <f t="shared" si="0"/>
        <v>0</v>
      </c>
      <c r="W19" s="18">
        <f>W95</f>
        <v>0</v>
      </c>
      <c r="X19" s="18">
        <f>X95</f>
        <v>0</v>
      </c>
      <c r="Y19" s="18">
        <f>Y95</f>
        <v>0</v>
      </c>
      <c r="Z19" s="19">
        <f>Z95</f>
        <v>0</v>
      </c>
    </row>
    <row r="20" spans="1:30" s="8" customFormat="1" ht="17.25" customHeight="1">
      <c r="A20" s="116" t="s">
        <v>22</v>
      </c>
      <c r="B20" s="14">
        <f>B77</f>
        <v>0</v>
      </c>
      <c r="C20" s="14">
        <f t="shared" ref="C20:F20" si="1">C77</f>
        <v>0</v>
      </c>
      <c r="D20" s="14">
        <f t="shared" si="1"/>
        <v>0</v>
      </c>
      <c r="E20" s="14">
        <f t="shared" si="1"/>
        <v>0</v>
      </c>
      <c r="F20" s="14">
        <f t="shared" si="1"/>
        <v>0</v>
      </c>
      <c r="G20" s="18">
        <f>G77</f>
        <v>0</v>
      </c>
      <c r="H20" s="18">
        <f>H77</f>
        <v>0</v>
      </c>
      <c r="I20" s="18">
        <f t="shared" ref="I20:V20" si="2">I77</f>
        <v>0</v>
      </c>
      <c r="J20" s="18">
        <f t="shared" si="2"/>
        <v>0</v>
      </c>
      <c r="K20" s="18">
        <f t="shared" si="2"/>
        <v>0</v>
      </c>
      <c r="L20" s="18">
        <f t="shared" si="2"/>
        <v>0</v>
      </c>
      <c r="M20" s="18">
        <f t="shared" si="2"/>
        <v>0</v>
      </c>
      <c r="N20" s="18">
        <f t="shared" si="2"/>
        <v>0</v>
      </c>
      <c r="O20" s="18">
        <f t="shared" si="2"/>
        <v>0</v>
      </c>
      <c r="P20" s="18">
        <f t="shared" si="2"/>
        <v>0</v>
      </c>
      <c r="Q20" s="18">
        <f t="shared" si="2"/>
        <v>0</v>
      </c>
      <c r="R20" s="18">
        <f t="shared" si="2"/>
        <v>0</v>
      </c>
      <c r="S20" s="18">
        <f t="shared" si="2"/>
        <v>0</v>
      </c>
      <c r="T20" s="18">
        <f t="shared" si="2"/>
        <v>0</v>
      </c>
      <c r="U20" s="18">
        <f t="shared" si="2"/>
        <v>0</v>
      </c>
      <c r="V20" s="18">
        <f t="shared" si="2"/>
        <v>0</v>
      </c>
      <c r="W20" s="18">
        <f>W77</f>
        <v>0</v>
      </c>
      <c r="X20" s="18">
        <f>X77</f>
        <v>0</v>
      </c>
      <c r="Y20" s="18">
        <f>Y77</f>
        <v>0</v>
      </c>
      <c r="Z20" s="19">
        <f>Z77</f>
        <v>0</v>
      </c>
      <c r="AA20" s="5"/>
      <c r="AB20" s="6"/>
      <c r="AC20" s="6"/>
      <c r="AD20" s="6"/>
    </row>
    <row r="21" spans="1:30" s="8" customFormat="1">
      <c r="A21" s="116" t="s">
        <v>6</v>
      </c>
      <c r="B21" s="14">
        <f>B19-B20</f>
        <v>0</v>
      </c>
      <c r="C21" s="14">
        <f t="shared" ref="C21:Z21" si="3">C19-C20</f>
        <v>0</v>
      </c>
      <c r="D21" s="14">
        <f t="shared" si="3"/>
        <v>0</v>
      </c>
      <c r="E21" s="14">
        <f t="shared" si="3"/>
        <v>0</v>
      </c>
      <c r="F21" s="14">
        <f t="shared" si="3"/>
        <v>0</v>
      </c>
      <c r="G21" s="18">
        <f t="shared" si="3"/>
        <v>0</v>
      </c>
      <c r="H21" s="18">
        <f t="shared" si="3"/>
        <v>0</v>
      </c>
      <c r="I21" s="18">
        <f t="shared" si="3"/>
        <v>0</v>
      </c>
      <c r="J21" s="18">
        <f t="shared" si="3"/>
        <v>0</v>
      </c>
      <c r="K21" s="18">
        <f t="shared" si="3"/>
        <v>0</v>
      </c>
      <c r="L21" s="18">
        <f t="shared" si="3"/>
        <v>0</v>
      </c>
      <c r="M21" s="18">
        <f t="shared" si="3"/>
        <v>0</v>
      </c>
      <c r="N21" s="18">
        <f t="shared" si="3"/>
        <v>0</v>
      </c>
      <c r="O21" s="18">
        <f t="shared" si="3"/>
        <v>0</v>
      </c>
      <c r="P21" s="18">
        <f t="shared" si="3"/>
        <v>0</v>
      </c>
      <c r="Q21" s="18">
        <f t="shared" si="3"/>
        <v>0</v>
      </c>
      <c r="R21" s="18">
        <f t="shared" si="3"/>
        <v>0</v>
      </c>
      <c r="S21" s="18">
        <f t="shared" si="3"/>
        <v>0</v>
      </c>
      <c r="T21" s="18">
        <f t="shared" si="3"/>
        <v>0</v>
      </c>
      <c r="U21" s="18">
        <f t="shared" si="3"/>
        <v>0</v>
      </c>
      <c r="V21" s="18">
        <f t="shared" si="3"/>
        <v>0</v>
      </c>
      <c r="W21" s="18">
        <f t="shared" si="3"/>
        <v>0</v>
      </c>
      <c r="X21" s="18">
        <f t="shared" si="3"/>
        <v>0</v>
      </c>
      <c r="Y21" s="18">
        <f t="shared" si="3"/>
        <v>0</v>
      </c>
      <c r="Z21" s="19">
        <f t="shared" si="3"/>
        <v>0</v>
      </c>
      <c r="AA21" s="3"/>
      <c r="AB21" s="3"/>
      <c r="AC21" s="3"/>
      <c r="AD21" s="3"/>
    </row>
    <row r="22" spans="1:30" s="57" customFormat="1" ht="18" customHeight="1" thickBot="1">
      <c r="A22" s="117" t="s">
        <v>5</v>
      </c>
      <c r="B22" s="96">
        <f>1/((1+$D$31)^(B17-1))</f>
        <v>1</v>
      </c>
      <c r="C22" s="96">
        <f t="shared" ref="C22:Z22" si="4">1/((1+$D$31)^(C17-1))</f>
        <v>0.96153846153846145</v>
      </c>
      <c r="D22" s="96">
        <f t="shared" si="4"/>
        <v>0.92455621301775137</v>
      </c>
      <c r="E22" s="96">
        <f t="shared" si="4"/>
        <v>0.88899635867091487</v>
      </c>
      <c r="F22" s="96">
        <f t="shared" si="4"/>
        <v>0.85480419102972571</v>
      </c>
      <c r="G22" s="96">
        <f t="shared" si="4"/>
        <v>0.82192710675935154</v>
      </c>
      <c r="H22" s="96">
        <f t="shared" si="4"/>
        <v>0.79031452573014571</v>
      </c>
      <c r="I22" s="96">
        <f t="shared" si="4"/>
        <v>0.75991781320206331</v>
      </c>
      <c r="J22" s="96">
        <f t="shared" si="4"/>
        <v>0.73069020500198378</v>
      </c>
      <c r="K22" s="96">
        <f t="shared" si="4"/>
        <v>0.70258673557883045</v>
      </c>
      <c r="L22" s="96">
        <f t="shared" si="4"/>
        <v>0.67556416882579851</v>
      </c>
      <c r="M22" s="96">
        <f t="shared" si="4"/>
        <v>0.6495809315632679</v>
      </c>
      <c r="N22" s="96">
        <f t="shared" si="4"/>
        <v>0.62459704958006512</v>
      </c>
      <c r="O22" s="96">
        <f t="shared" si="4"/>
        <v>0.600574086134678</v>
      </c>
      <c r="P22" s="96">
        <f t="shared" si="4"/>
        <v>0.57747508282180582</v>
      </c>
      <c r="Q22" s="96">
        <f t="shared" si="4"/>
        <v>0.55526450271327477</v>
      </c>
      <c r="R22" s="96">
        <f t="shared" si="4"/>
        <v>0.53390817568584104</v>
      </c>
      <c r="S22" s="96">
        <f t="shared" si="4"/>
        <v>0.51337324585177024</v>
      </c>
      <c r="T22" s="96">
        <f t="shared" si="4"/>
        <v>0.49362812101131748</v>
      </c>
      <c r="U22" s="96">
        <f t="shared" si="4"/>
        <v>0.47464242404934376</v>
      </c>
      <c r="V22" s="96">
        <f t="shared" si="4"/>
        <v>0.45638694620129205</v>
      </c>
      <c r="W22" s="96">
        <f t="shared" si="4"/>
        <v>0.43883360211662686</v>
      </c>
      <c r="X22" s="96">
        <f t="shared" si="4"/>
        <v>0.42195538665060278</v>
      </c>
      <c r="Y22" s="96">
        <f t="shared" si="4"/>
        <v>0.40572633331788732</v>
      </c>
      <c r="Z22" s="101">
        <f t="shared" si="4"/>
        <v>0.39012147434412242</v>
      </c>
    </row>
    <row r="23" spans="1:30" s="8" customFormat="1" ht="14.25" customHeight="1" thickBot="1">
      <c r="A23" s="21" t="s">
        <v>4</v>
      </c>
      <c r="B23" s="22">
        <f t="shared" ref="B23:V23" si="5">+B21*B22</f>
        <v>0</v>
      </c>
      <c r="C23" s="22">
        <f t="shared" si="5"/>
        <v>0</v>
      </c>
      <c r="D23" s="22">
        <f t="shared" si="5"/>
        <v>0</v>
      </c>
      <c r="E23" s="22">
        <f t="shared" si="5"/>
        <v>0</v>
      </c>
      <c r="F23" s="22">
        <f t="shared" si="5"/>
        <v>0</v>
      </c>
      <c r="G23" s="22">
        <f t="shared" si="5"/>
        <v>0</v>
      </c>
      <c r="H23" s="22">
        <f t="shared" si="5"/>
        <v>0</v>
      </c>
      <c r="I23" s="22">
        <f t="shared" si="5"/>
        <v>0</v>
      </c>
      <c r="J23" s="22">
        <f t="shared" si="5"/>
        <v>0</v>
      </c>
      <c r="K23" s="22">
        <f t="shared" si="5"/>
        <v>0</v>
      </c>
      <c r="L23" s="22">
        <f t="shared" si="5"/>
        <v>0</v>
      </c>
      <c r="M23" s="22">
        <f t="shared" si="5"/>
        <v>0</v>
      </c>
      <c r="N23" s="22">
        <f t="shared" si="5"/>
        <v>0</v>
      </c>
      <c r="O23" s="22">
        <f t="shared" si="5"/>
        <v>0</v>
      </c>
      <c r="P23" s="22">
        <f t="shared" si="5"/>
        <v>0</v>
      </c>
      <c r="Q23" s="22">
        <f t="shared" si="5"/>
        <v>0</v>
      </c>
      <c r="R23" s="22">
        <f t="shared" si="5"/>
        <v>0</v>
      </c>
      <c r="S23" s="22">
        <f t="shared" si="5"/>
        <v>0</v>
      </c>
      <c r="T23" s="22">
        <f t="shared" si="5"/>
        <v>0</v>
      </c>
      <c r="U23" s="22">
        <f t="shared" si="5"/>
        <v>0</v>
      </c>
      <c r="V23" s="22">
        <f t="shared" si="5"/>
        <v>0</v>
      </c>
      <c r="W23" s="22">
        <f>IF(B13&lt;13,0,+W21*W22)</f>
        <v>0</v>
      </c>
      <c r="X23" s="22">
        <f>IF(B13&lt;25,0,+X21*X22)</f>
        <v>0</v>
      </c>
      <c r="Y23" s="22">
        <f>IF(B13&lt;37,0,+Y21*Y22)</f>
        <v>0</v>
      </c>
      <c r="Z23" s="22">
        <f>IF(B13&lt;49,0,+Z21*Z22)</f>
        <v>0</v>
      </c>
    </row>
    <row r="24" spans="1:30" s="56" customFormat="1" ht="14.25" customHeight="1" thickTop="1">
      <c r="A24" s="7"/>
      <c r="B24" s="7"/>
      <c r="C24" s="7"/>
      <c r="D24" s="7"/>
      <c r="E24" s="7"/>
      <c r="F24" s="7"/>
      <c r="G24" s="7"/>
      <c r="H24" s="7"/>
      <c r="I24" s="7"/>
      <c r="J24" s="7"/>
      <c r="K24" s="7"/>
      <c r="L24" s="7"/>
      <c r="M24" s="7"/>
      <c r="N24" s="7"/>
      <c r="O24" s="7"/>
      <c r="P24" s="7"/>
      <c r="Q24" s="7"/>
      <c r="R24" s="7"/>
      <c r="S24" s="7"/>
      <c r="T24" s="7"/>
      <c r="U24" s="7"/>
      <c r="V24" s="7"/>
      <c r="W24" s="7"/>
      <c r="X24" s="7"/>
      <c r="Y24" s="7"/>
      <c r="Z24" s="7"/>
    </row>
    <row r="25" spans="1:30" s="56" customFormat="1" ht="14.25" customHeight="1">
      <c r="A25" s="163" t="s">
        <v>43</v>
      </c>
      <c r="B25" s="164"/>
      <c r="C25" s="164"/>
      <c r="D25" s="164"/>
      <c r="E25" s="7"/>
      <c r="F25" s="7"/>
      <c r="G25" s="7"/>
      <c r="H25" s="7"/>
      <c r="I25" s="7"/>
      <c r="J25" s="7"/>
      <c r="K25" s="7"/>
      <c r="L25" s="7"/>
      <c r="M25" s="7"/>
      <c r="N25" s="7"/>
      <c r="O25" s="7"/>
      <c r="P25" s="7"/>
      <c r="Q25" s="7"/>
      <c r="R25" s="7"/>
      <c r="S25" s="7"/>
      <c r="T25" s="7"/>
      <c r="U25" s="7"/>
      <c r="V25" s="7"/>
      <c r="W25" s="7"/>
      <c r="X25" s="7"/>
      <c r="Y25" s="7"/>
      <c r="Z25" s="7"/>
    </row>
    <row r="26" spans="1:30" s="8" customFormat="1" ht="16.899999999999999" customHeight="1">
      <c r="A26" s="165"/>
      <c r="B26" s="164"/>
      <c r="C26" s="164"/>
      <c r="D26" s="164"/>
    </row>
    <row r="27" spans="1:30">
      <c r="A27" s="165"/>
      <c r="B27" s="164"/>
      <c r="C27" s="164"/>
      <c r="D27" s="164"/>
      <c r="F27" s="58"/>
    </row>
    <row r="28" spans="1:30">
      <c r="A28" s="9"/>
      <c r="B28" s="10"/>
      <c r="C28" s="10"/>
      <c r="D28" s="10"/>
      <c r="F28" s="58"/>
    </row>
    <row r="29" spans="1:30" ht="15.75" thickBot="1">
      <c r="A29" s="9"/>
      <c r="B29" s="10"/>
      <c r="C29" s="10"/>
      <c r="D29" s="10"/>
      <c r="E29" s="74"/>
      <c r="F29" s="75"/>
      <c r="G29" s="74"/>
      <c r="H29" s="74"/>
      <c r="I29" s="74"/>
      <c r="J29" s="74"/>
      <c r="K29" s="74"/>
      <c r="L29" s="74"/>
      <c r="M29" s="74"/>
      <c r="N29" s="74"/>
      <c r="O29" s="74"/>
      <c r="P29" s="74"/>
      <c r="Q29" s="74"/>
      <c r="R29" s="74"/>
    </row>
    <row r="30" spans="1:30">
      <c r="A30" s="23" t="s">
        <v>7</v>
      </c>
      <c r="B30" s="24">
        <f>B18*B22+C18*C22+D18*D22+E18*E22+F18*F22</f>
        <v>0</v>
      </c>
      <c r="C30" s="25"/>
      <c r="D30" s="26"/>
      <c r="E30" s="74"/>
      <c r="F30" s="74"/>
      <c r="G30" s="74"/>
      <c r="H30" s="74"/>
      <c r="I30" s="74"/>
      <c r="J30" s="74"/>
      <c r="K30" s="74"/>
      <c r="L30" s="74"/>
      <c r="M30" s="74"/>
      <c r="N30" s="74"/>
      <c r="O30" s="74"/>
      <c r="P30" s="74"/>
      <c r="Q30" s="74"/>
      <c r="R30" s="74"/>
    </row>
    <row r="31" spans="1:30">
      <c r="A31" s="27" t="s">
        <v>3</v>
      </c>
      <c r="B31" s="28">
        <f>SUM(B23:Z23)</f>
        <v>0</v>
      </c>
      <c r="C31" s="29" t="s">
        <v>2</v>
      </c>
      <c r="D31" s="45">
        <v>0.04</v>
      </c>
      <c r="E31" s="74"/>
      <c r="F31" s="74"/>
      <c r="G31" s="74"/>
      <c r="H31" s="76"/>
      <c r="I31" s="74"/>
      <c r="J31" s="74"/>
      <c r="K31" s="74"/>
      <c r="L31" s="74"/>
      <c r="M31" s="74"/>
      <c r="N31" s="74"/>
      <c r="O31" s="74"/>
      <c r="P31" s="74"/>
      <c r="Q31" s="74"/>
      <c r="R31" s="74"/>
    </row>
    <row r="32" spans="1:30" s="48" customFormat="1" ht="15.75" thickBot="1">
      <c r="A32" s="30" t="s">
        <v>1</v>
      </c>
      <c r="B32" s="31">
        <f>+B30-B31</f>
        <v>0</v>
      </c>
      <c r="C32" s="32"/>
      <c r="D32" s="33"/>
      <c r="E32" s="77" t="s">
        <v>97</v>
      </c>
      <c r="F32" s="78"/>
      <c r="G32" s="78"/>
      <c r="H32" s="78"/>
      <c r="I32" s="78"/>
      <c r="J32" s="78"/>
      <c r="K32" s="78"/>
      <c r="L32" s="78"/>
      <c r="M32" s="78"/>
      <c r="N32" s="78"/>
      <c r="O32" s="78"/>
      <c r="P32" s="78"/>
      <c r="Q32" s="78"/>
      <c r="R32" s="78"/>
    </row>
    <row r="33" spans="1:21">
      <c r="B33" s="58"/>
      <c r="E33" s="74"/>
      <c r="F33" s="75"/>
      <c r="G33" s="74"/>
      <c r="H33" s="74"/>
      <c r="I33" s="74"/>
      <c r="J33" s="74"/>
      <c r="K33" s="74"/>
      <c r="L33" s="74"/>
      <c r="M33" s="74"/>
      <c r="N33" s="74"/>
      <c r="O33" s="74"/>
      <c r="P33" s="74"/>
      <c r="Q33" s="74"/>
      <c r="R33" s="74"/>
    </row>
    <row r="34" spans="1:21">
      <c r="A34" s="166" t="s">
        <v>28</v>
      </c>
      <c r="B34" s="167"/>
      <c r="C34" s="167"/>
      <c r="D34" s="168"/>
      <c r="E34" s="74"/>
      <c r="F34" s="75"/>
      <c r="G34" s="74"/>
      <c r="H34" s="74"/>
      <c r="I34" s="74"/>
      <c r="J34" s="74"/>
      <c r="K34" s="74"/>
      <c r="L34" s="74"/>
      <c r="M34" s="74"/>
      <c r="N34" s="74"/>
      <c r="O34" s="74"/>
      <c r="P34" s="74"/>
      <c r="Q34" s="74"/>
      <c r="R34" s="74"/>
    </row>
    <row r="35" spans="1:21" ht="15.75">
      <c r="A35" s="145" t="s">
        <v>29</v>
      </c>
      <c r="B35" s="146"/>
      <c r="C35" s="147"/>
      <c r="D35" s="82">
        <f>SUM(B46:F46)</f>
        <v>0</v>
      </c>
      <c r="E35" s="74"/>
      <c r="F35" s="75"/>
      <c r="G35" s="74"/>
      <c r="H35" s="74"/>
      <c r="I35" s="74"/>
      <c r="J35" s="74"/>
      <c r="K35" s="74"/>
      <c r="L35" s="74"/>
      <c r="M35" s="74"/>
      <c r="N35" s="74"/>
      <c r="O35" s="74"/>
      <c r="P35" s="74"/>
      <c r="Q35" s="74"/>
      <c r="R35" s="74"/>
    </row>
    <row r="36" spans="1:21" ht="15.75">
      <c r="A36" s="145" t="s">
        <v>31</v>
      </c>
      <c r="B36" s="146"/>
      <c r="C36" s="147"/>
      <c r="D36" s="97">
        <v>0</v>
      </c>
      <c r="E36" s="74"/>
      <c r="F36" s="74"/>
      <c r="G36" s="169" t="s">
        <v>95</v>
      </c>
      <c r="H36" s="170"/>
      <c r="I36" s="170"/>
      <c r="J36" s="170"/>
      <c r="K36" s="170"/>
      <c r="L36" s="170"/>
      <c r="M36" s="170"/>
      <c r="N36" s="170"/>
      <c r="O36" s="170"/>
      <c r="P36" s="170"/>
      <c r="Q36" s="170"/>
      <c r="R36" s="170"/>
    </row>
    <row r="37" spans="1:21" ht="15.75">
      <c r="A37" s="145" t="s">
        <v>32</v>
      </c>
      <c r="B37" s="146"/>
      <c r="C37" s="147"/>
      <c r="D37" s="82">
        <f>D35*D36</f>
        <v>0</v>
      </c>
      <c r="E37" s="79" t="str">
        <f>IF(B32&lt;D37,"ACHTUNG","OKAY")</f>
        <v>OKAY</v>
      </c>
      <c r="F37" s="75"/>
      <c r="G37" s="80"/>
      <c r="H37" s="80"/>
      <c r="I37" s="80"/>
      <c r="J37" s="80"/>
      <c r="K37" s="80"/>
      <c r="L37" s="80"/>
      <c r="M37" s="80"/>
      <c r="N37" s="80"/>
      <c r="O37" s="80"/>
      <c r="P37" s="80"/>
      <c r="Q37" s="80"/>
      <c r="R37" s="80"/>
    </row>
    <row r="38" spans="1:21" ht="15.75">
      <c r="A38" s="145" t="s">
        <v>30</v>
      </c>
      <c r="B38" s="146"/>
      <c r="C38" s="147"/>
      <c r="D38" s="84">
        <v>0</v>
      </c>
      <c r="E38" s="74"/>
      <c r="F38" s="74"/>
      <c r="G38" s="148" t="s">
        <v>33</v>
      </c>
      <c r="H38" s="149"/>
      <c r="I38" s="149"/>
      <c r="J38" s="149"/>
      <c r="K38" s="149"/>
      <c r="L38" s="149"/>
      <c r="M38" s="149"/>
      <c r="N38" s="149"/>
      <c r="O38" s="149"/>
      <c r="P38" s="149"/>
      <c r="Q38" s="149"/>
      <c r="R38" s="149"/>
    </row>
    <row r="39" spans="1:21" ht="15.75">
      <c r="A39" s="145" t="s">
        <v>34</v>
      </c>
      <c r="B39" s="146"/>
      <c r="C39" s="147"/>
      <c r="D39" s="82">
        <f>D35-D37-D38</f>
        <v>0</v>
      </c>
      <c r="E39" s="74"/>
      <c r="F39" s="74"/>
      <c r="G39" s="149"/>
      <c r="H39" s="149"/>
      <c r="I39" s="149"/>
      <c r="J39" s="149"/>
      <c r="K39" s="149"/>
      <c r="L39" s="149"/>
      <c r="M39" s="149"/>
      <c r="N39" s="149"/>
      <c r="O39" s="149"/>
      <c r="P39" s="149"/>
      <c r="Q39" s="149"/>
      <c r="R39" s="149"/>
    </row>
    <row r="40" spans="1:21" s="51" customFormat="1" ht="15.75">
      <c r="A40" s="145" t="s">
        <v>35</v>
      </c>
      <c r="B40" s="146"/>
      <c r="C40" s="147"/>
      <c r="D40" s="98" t="e">
        <f>D39/D35</f>
        <v>#DIV/0!</v>
      </c>
      <c r="E40" s="53"/>
      <c r="F40" s="53"/>
      <c r="G40" s="53"/>
      <c r="H40" s="53"/>
      <c r="I40" s="53"/>
      <c r="J40" s="53"/>
      <c r="K40" s="53"/>
      <c r="L40" s="53"/>
      <c r="M40" s="53"/>
      <c r="N40" s="53"/>
      <c r="O40" s="53"/>
      <c r="P40" s="53"/>
      <c r="Q40" s="53"/>
      <c r="R40" s="53"/>
      <c r="S40" s="50"/>
      <c r="T40" s="50"/>
      <c r="U40" s="50"/>
    </row>
    <row r="41" spans="1:21" s="51" customFormat="1">
      <c r="A41" s="50"/>
      <c r="B41" s="50"/>
      <c r="C41" s="50"/>
      <c r="D41" s="50"/>
      <c r="E41" s="50"/>
      <c r="F41" s="50"/>
      <c r="S41" s="50"/>
      <c r="T41" s="50"/>
      <c r="U41" s="50"/>
    </row>
    <row r="42" spans="1:21" ht="15.75" thickBot="1">
      <c r="A42" s="11"/>
      <c r="B42" s="11"/>
      <c r="C42" s="11"/>
      <c r="D42" s="11"/>
      <c r="E42" s="11"/>
      <c r="F42" s="11"/>
    </row>
    <row r="43" spans="1:21" ht="16.149999999999999" customHeight="1" thickTop="1">
      <c r="A43" s="150" t="s">
        <v>10</v>
      </c>
      <c r="B43" s="151"/>
      <c r="C43" s="151"/>
      <c r="D43" s="151"/>
      <c r="E43" s="151"/>
      <c r="F43" s="152"/>
    </row>
    <row r="44" spans="1:21">
      <c r="A44" s="81" t="s">
        <v>52</v>
      </c>
      <c r="B44" s="81">
        <v>1</v>
      </c>
      <c r="C44" s="81">
        <v>2</v>
      </c>
      <c r="D44" s="81">
        <v>3</v>
      </c>
      <c r="E44" s="81">
        <v>4</v>
      </c>
      <c r="F44" s="81">
        <v>5</v>
      </c>
      <c r="S44" s="48"/>
    </row>
    <row r="45" spans="1:21" ht="16.899999999999999" customHeight="1">
      <c r="A45" s="81" t="s">
        <v>20</v>
      </c>
      <c r="B45" s="59">
        <f>B46+B47</f>
        <v>0</v>
      </c>
      <c r="C45" s="59">
        <f>IF(B13&lt;13,0,C46+C47)</f>
        <v>0</v>
      </c>
      <c r="D45" s="59">
        <f>IF(B13&lt;25,0,D46+D47)</f>
        <v>0</v>
      </c>
      <c r="E45" s="59">
        <f>IF(B13&lt;37,0,E46+E47)</f>
        <v>0</v>
      </c>
      <c r="F45" s="59">
        <f>IF(B13&lt;49,0,F46+F47)</f>
        <v>0</v>
      </c>
    </row>
    <row r="46" spans="1:21">
      <c r="A46" s="83" t="s">
        <v>8</v>
      </c>
      <c r="B46" s="91"/>
      <c r="C46" s="91"/>
      <c r="D46" s="91"/>
      <c r="E46" s="91"/>
      <c r="F46" s="91"/>
      <c r="G46" s="92" t="s">
        <v>96</v>
      </c>
      <c r="H46" s="92"/>
      <c r="I46" s="92"/>
      <c r="J46" s="92"/>
      <c r="K46" s="92"/>
      <c r="L46" s="92"/>
      <c r="M46" s="92"/>
      <c r="N46" s="92"/>
      <c r="O46" s="92"/>
      <c r="P46" s="92"/>
      <c r="Q46" s="92"/>
      <c r="R46" s="92"/>
    </row>
    <row r="47" spans="1:21" ht="15" customHeight="1">
      <c r="A47" s="83" t="s">
        <v>0</v>
      </c>
      <c r="B47" s="59">
        <f>SUM(B48:B52)</f>
        <v>0</v>
      </c>
      <c r="C47" s="59">
        <f>IF(B13&lt;13,0,SUM(C48:C52))</f>
        <v>0</v>
      </c>
      <c r="D47" s="59">
        <f>IF(B13&lt;25,0,SUM(D48:D52))</f>
        <v>0</v>
      </c>
      <c r="E47" s="59">
        <f>IF(B13&lt;37,0,SUM(E48:E52))</f>
        <v>0</v>
      </c>
      <c r="F47" s="59">
        <f>IF(B13&lt;49,0,SUM(F48:F52))</f>
        <v>0</v>
      </c>
      <c r="G47" s="93"/>
      <c r="H47" s="93"/>
      <c r="I47" s="93"/>
      <c r="J47" s="93"/>
      <c r="K47" s="93"/>
      <c r="L47" s="93"/>
      <c r="M47" s="93"/>
      <c r="N47" s="93"/>
      <c r="O47" s="93"/>
      <c r="P47" s="93"/>
      <c r="Q47" s="93"/>
      <c r="R47" s="93"/>
    </row>
    <row r="48" spans="1:21" ht="15.75" customHeight="1">
      <c r="A48" s="85" t="s">
        <v>19</v>
      </c>
      <c r="B48" s="63"/>
      <c r="C48" s="63"/>
      <c r="D48" s="63"/>
      <c r="E48" s="63"/>
      <c r="F48" s="63"/>
      <c r="G48" s="153" t="s">
        <v>69</v>
      </c>
      <c r="H48" s="154"/>
      <c r="I48" s="154"/>
      <c r="J48" s="154"/>
      <c r="K48" s="144"/>
      <c r="L48" s="144"/>
      <c r="M48" s="144"/>
      <c r="N48" s="144"/>
      <c r="O48" s="144"/>
      <c r="P48" s="144"/>
      <c r="Q48" s="144"/>
      <c r="R48" s="144"/>
    </row>
    <row r="49" spans="1:30">
      <c r="A49" s="85" t="s">
        <v>99</v>
      </c>
      <c r="B49" s="63"/>
      <c r="C49" s="63"/>
      <c r="D49" s="63"/>
      <c r="E49" s="63"/>
      <c r="F49" s="63"/>
      <c r="G49" s="154"/>
      <c r="H49" s="154"/>
      <c r="I49" s="154"/>
      <c r="J49" s="154"/>
      <c r="K49" s="144"/>
      <c r="L49" s="144"/>
      <c r="M49" s="144"/>
      <c r="N49" s="144"/>
      <c r="O49" s="144"/>
      <c r="P49" s="144"/>
      <c r="Q49" s="144"/>
      <c r="R49" s="144"/>
    </row>
    <row r="50" spans="1:30">
      <c r="A50" s="44" t="s">
        <v>11</v>
      </c>
      <c r="B50" s="65"/>
      <c r="C50" s="65"/>
      <c r="D50" s="65"/>
      <c r="E50" s="65"/>
      <c r="F50" s="65"/>
      <c r="G50" s="154"/>
      <c r="H50" s="154"/>
      <c r="I50" s="154"/>
      <c r="J50" s="154"/>
      <c r="K50" s="144"/>
      <c r="L50" s="144"/>
      <c r="M50" s="144"/>
      <c r="N50" s="144"/>
      <c r="O50" s="144"/>
      <c r="P50" s="144"/>
      <c r="Q50" s="144"/>
      <c r="R50" s="144"/>
    </row>
    <row r="51" spans="1:30">
      <c r="A51" s="44"/>
      <c r="B51" s="65"/>
      <c r="C51" s="65"/>
      <c r="D51" s="65"/>
      <c r="E51" s="65"/>
      <c r="F51" s="65"/>
      <c r="G51" s="154"/>
      <c r="H51" s="154"/>
      <c r="I51" s="154"/>
      <c r="J51" s="154"/>
      <c r="K51" s="144"/>
      <c r="L51" s="144"/>
      <c r="M51" s="144"/>
      <c r="N51" s="144"/>
      <c r="O51" s="144"/>
      <c r="P51" s="144"/>
      <c r="Q51" s="144"/>
      <c r="R51" s="144"/>
    </row>
    <row r="52" spans="1:30" ht="15.75" thickBot="1">
      <c r="A52" s="88"/>
      <c r="B52" s="60"/>
      <c r="C52" s="60"/>
      <c r="D52" s="60"/>
      <c r="E52" s="60"/>
      <c r="F52" s="60"/>
      <c r="G52" s="154"/>
      <c r="H52" s="154"/>
      <c r="I52" s="154"/>
      <c r="J52" s="154"/>
      <c r="K52" s="144"/>
      <c r="L52" s="144"/>
      <c r="M52" s="144"/>
      <c r="N52" s="144"/>
      <c r="O52" s="144"/>
      <c r="P52" s="144"/>
      <c r="Q52" s="144"/>
      <c r="R52" s="144"/>
    </row>
    <row r="53" spans="1:30" ht="15.75" thickTop="1">
      <c r="A53" s="50"/>
      <c r="B53" s="50"/>
      <c r="C53" s="50"/>
      <c r="D53" s="50"/>
      <c r="E53" s="50"/>
      <c r="F53" s="50"/>
      <c r="G53" s="61"/>
      <c r="H53" s="61"/>
      <c r="I53" s="61"/>
      <c r="J53" s="61"/>
      <c r="K53" s="46"/>
      <c r="L53" s="46"/>
      <c r="M53" s="46"/>
      <c r="N53" s="46"/>
      <c r="O53" s="46"/>
      <c r="P53" s="46"/>
      <c r="Q53" s="46"/>
      <c r="R53" s="46"/>
      <c r="S53" s="51"/>
    </row>
    <row r="54" spans="1:30">
      <c r="K54" s="50"/>
      <c r="L54" s="50"/>
      <c r="M54" s="50"/>
      <c r="N54" s="46"/>
      <c r="O54" s="46"/>
      <c r="P54" s="46"/>
      <c r="Q54" s="46"/>
      <c r="R54" s="46"/>
      <c r="S54" s="51"/>
    </row>
    <row r="55" spans="1:30" ht="15.6" customHeight="1">
      <c r="A55" s="89" t="s">
        <v>92</v>
      </c>
      <c r="B55" s="90"/>
      <c r="C55" s="90"/>
      <c r="D55" s="90"/>
      <c r="E55" s="90"/>
      <c r="F55" s="90"/>
      <c r="G55" s="90"/>
      <c r="H55" s="90"/>
      <c r="I55" s="90"/>
      <c r="J55" s="90"/>
      <c r="K55" s="118"/>
      <c r="L55" s="118"/>
      <c r="M55" s="50"/>
      <c r="N55" s="46"/>
      <c r="O55" s="46"/>
      <c r="P55" s="46"/>
      <c r="Q55" s="46"/>
      <c r="R55" s="46"/>
      <c r="S55" s="51"/>
    </row>
    <row r="56" spans="1:30">
      <c r="A56" s="139" t="s">
        <v>24</v>
      </c>
      <c r="B56" s="140"/>
      <c r="C56" s="140"/>
      <c r="D56" s="140"/>
      <c r="E56" s="140"/>
      <c r="F56" s="140"/>
      <c r="G56" s="140"/>
      <c r="H56" s="140"/>
      <c r="I56" s="140"/>
      <c r="J56" s="140"/>
      <c r="K56" s="140"/>
      <c r="L56" s="140"/>
      <c r="M56" s="140"/>
      <c r="N56" s="140"/>
      <c r="O56" s="140"/>
      <c r="P56" s="140"/>
      <c r="Q56" s="140"/>
      <c r="R56" s="140"/>
      <c r="S56" s="140"/>
      <c r="T56" s="140"/>
      <c r="U56" s="140"/>
      <c r="V56" s="140"/>
      <c r="W56" s="140"/>
      <c r="X56" s="140"/>
      <c r="Y56" s="140"/>
      <c r="Z56" s="141"/>
    </row>
    <row r="57" spans="1:30" ht="17.25">
      <c r="A57" s="37" t="s">
        <v>42</v>
      </c>
      <c r="B57" s="54">
        <v>1</v>
      </c>
      <c r="C57" s="54">
        <v>2</v>
      </c>
      <c r="D57" s="54">
        <v>3</v>
      </c>
      <c r="E57" s="54">
        <v>4</v>
      </c>
      <c r="F57" s="54">
        <v>5</v>
      </c>
      <c r="G57" s="62">
        <v>6</v>
      </c>
      <c r="H57" s="54">
        <v>7</v>
      </c>
      <c r="I57" s="54">
        <v>8</v>
      </c>
      <c r="J57" s="54">
        <v>9</v>
      </c>
      <c r="K57" s="54">
        <v>10</v>
      </c>
      <c r="L57" s="54">
        <v>11</v>
      </c>
      <c r="M57" s="54">
        <v>12</v>
      </c>
      <c r="N57" s="54">
        <v>13</v>
      </c>
      <c r="O57" s="54">
        <v>14</v>
      </c>
      <c r="P57" s="54">
        <v>15</v>
      </c>
      <c r="Q57" s="54">
        <v>16</v>
      </c>
      <c r="R57" s="54">
        <v>17</v>
      </c>
      <c r="S57" s="54">
        <v>18</v>
      </c>
      <c r="T57" s="54">
        <v>19</v>
      </c>
      <c r="U57" s="54">
        <v>20</v>
      </c>
      <c r="V57" s="54">
        <v>21</v>
      </c>
      <c r="W57" s="54">
        <v>22</v>
      </c>
      <c r="X57" s="54">
        <v>23</v>
      </c>
      <c r="Y57" s="54">
        <v>24</v>
      </c>
      <c r="Z57" s="55">
        <v>25</v>
      </c>
    </row>
    <row r="58" spans="1:30" ht="15.75" customHeight="1">
      <c r="A58" s="85" t="s">
        <v>13</v>
      </c>
      <c r="B58" s="86"/>
      <c r="C58" s="86"/>
      <c r="D58" s="86"/>
      <c r="E58" s="86"/>
      <c r="F58" s="86"/>
      <c r="G58" s="86"/>
      <c r="H58" s="86"/>
      <c r="I58" s="86"/>
      <c r="J58" s="86"/>
      <c r="K58" s="86"/>
      <c r="L58" s="86"/>
      <c r="M58" s="86"/>
      <c r="N58" s="86"/>
      <c r="O58" s="86"/>
      <c r="P58" s="86"/>
      <c r="Q58" s="86"/>
      <c r="R58" s="86"/>
      <c r="S58" s="86"/>
      <c r="T58" s="86"/>
      <c r="U58" s="86"/>
      <c r="V58" s="86"/>
      <c r="W58" s="86"/>
      <c r="X58" s="86"/>
      <c r="Y58" s="86"/>
      <c r="Z58" s="86"/>
      <c r="AA58" s="142" t="s">
        <v>70</v>
      </c>
      <c r="AB58" s="143"/>
      <c r="AC58" s="143"/>
      <c r="AD58" s="143"/>
    </row>
    <row r="59" spans="1:30" ht="15.75">
      <c r="A59" s="85" t="s">
        <v>15</v>
      </c>
      <c r="B59" s="86"/>
      <c r="C59" s="86"/>
      <c r="D59" s="86"/>
      <c r="E59" s="86"/>
      <c r="F59" s="86"/>
      <c r="G59" s="86"/>
      <c r="H59" s="86"/>
      <c r="I59" s="86"/>
      <c r="J59" s="86"/>
      <c r="K59" s="86"/>
      <c r="L59" s="86"/>
      <c r="M59" s="86"/>
      <c r="N59" s="86"/>
      <c r="O59" s="86"/>
      <c r="P59" s="86"/>
      <c r="Q59" s="86"/>
      <c r="R59" s="86"/>
      <c r="S59" s="86"/>
      <c r="T59" s="86"/>
      <c r="U59" s="86"/>
      <c r="V59" s="86"/>
      <c r="W59" s="86"/>
      <c r="X59" s="86"/>
      <c r="Y59" s="86"/>
      <c r="Z59" s="86"/>
      <c r="AA59" s="144"/>
      <c r="AB59" s="143"/>
      <c r="AC59" s="143"/>
      <c r="AD59" s="143"/>
    </row>
    <row r="60" spans="1:30" ht="15.75">
      <c r="A60" s="44" t="s">
        <v>16</v>
      </c>
      <c r="B60" s="87"/>
      <c r="C60" s="87"/>
      <c r="D60" s="87"/>
      <c r="E60" s="87"/>
      <c r="F60" s="87"/>
      <c r="G60" s="87"/>
      <c r="H60" s="87"/>
      <c r="I60" s="87"/>
      <c r="J60" s="87"/>
      <c r="K60" s="87"/>
      <c r="L60" s="87"/>
      <c r="M60" s="87"/>
      <c r="N60" s="87"/>
      <c r="O60" s="87"/>
      <c r="P60" s="87"/>
      <c r="Q60" s="87"/>
      <c r="R60" s="87"/>
      <c r="S60" s="87"/>
      <c r="T60" s="87"/>
      <c r="U60" s="87"/>
      <c r="V60" s="87"/>
      <c r="W60" s="87"/>
      <c r="X60" s="87"/>
      <c r="Y60" s="87"/>
      <c r="Z60" s="87"/>
      <c r="AA60" s="144"/>
      <c r="AB60" s="143"/>
      <c r="AC60" s="143"/>
      <c r="AD60" s="143"/>
    </row>
    <row r="61" spans="1:30" ht="15.75">
      <c r="A61" s="44" t="s">
        <v>14</v>
      </c>
      <c r="B61" s="87"/>
      <c r="C61" s="87"/>
      <c r="D61" s="87"/>
      <c r="E61" s="87"/>
      <c r="F61" s="87"/>
      <c r="G61" s="87"/>
      <c r="H61" s="87"/>
      <c r="I61" s="87"/>
      <c r="J61" s="87"/>
      <c r="K61" s="87"/>
      <c r="L61" s="87"/>
      <c r="M61" s="87"/>
      <c r="N61" s="87"/>
      <c r="O61" s="87"/>
      <c r="P61" s="87"/>
      <c r="Q61" s="87"/>
      <c r="R61" s="87"/>
      <c r="S61" s="87"/>
      <c r="T61" s="87"/>
      <c r="U61" s="87"/>
      <c r="V61" s="87"/>
      <c r="W61" s="87"/>
      <c r="X61" s="87"/>
      <c r="Y61" s="87"/>
      <c r="Z61" s="87"/>
      <c r="AA61" s="144"/>
      <c r="AB61" s="143"/>
      <c r="AC61" s="143"/>
      <c r="AD61" s="143"/>
    </row>
    <row r="62" spans="1:30" ht="15.75">
      <c r="A62" s="44" t="s">
        <v>39</v>
      </c>
      <c r="B62" s="87"/>
      <c r="C62" s="87"/>
      <c r="D62" s="87"/>
      <c r="E62" s="87"/>
      <c r="F62" s="87"/>
      <c r="G62" s="87"/>
      <c r="H62" s="87"/>
      <c r="I62" s="87"/>
      <c r="J62" s="87"/>
      <c r="K62" s="87"/>
      <c r="L62" s="87"/>
      <c r="M62" s="87"/>
      <c r="N62" s="87"/>
      <c r="O62" s="87"/>
      <c r="P62" s="87"/>
      <c r="Q62" s="87"/>
      <c r="R62" s="87"/>
      <c r="S62" s="87"/>
      <c r="T62" s="87"/>
      <c r="U62" s="87"/>
      <c r="V62" s="87"/>
      <c r="W62" s="87"/>
      <c r="X62" s="87"/>
      <c r="Y62" s="87"/>
      <c r="Z62" s="87"/>
      <c r="AA62" s="144"/>
      <c r="AB62" s="143"/>
      <c r="AC62" s="143"/>
      <c r="AD62" s="143"/>
    </row>
    <row r="63" spans="1:30">
      <c r="A63" s="12"/>
      <c r="B63" s="65"/>
      <c r="C63" s="65"/>
      <c r="D63" s="65"/>
      <c r="E63" s="65"/>
      <c r="F63" s="65"/>
      <c r="G63" s="64"/>
      <c r="H63" s="65"/>
      <c r="I63" s="65"/>
      <c r="J63" s="65"/>
      <c r="K63" s="65"/>
      <c r="L63" s="65"/>
      <c r="M63" s="65"/>
      <c r="N63" s="65"/>
      <c r="O63" s="65"/>
      <c r="P63" s="65"/>
      <c r="Q63" s="65"/>
      <c r="R63" s="65"/>
      <c r="S63" s="65"/>
      <c r="T63" s="65"/>
      <c r="U63" s="65"/>
      <c r="V63" s="65"/>
      <c r="W63" s="65"/>
      <c r="X63" s="65"/>
      <c r="Y63" s="65"/>
      <c r="Z63" s="66"/>
      <c r="AA63" s="144"/>
      <c r="AB63" s="143"/>
      <c r="AC63" s="143"/>
      <c r="AD63" s="143"/>
    </row>
    <row r="64" spans="1:30">
      <c r="A64" s="12"/>
      <c r="B64" s="65"/>
      <c r="C64" s="65"/>
      <c r="D64" s="65"/>
      <c r="E64" s="65"/>
      <c r="F64" s="65"/>
      <c r="G64" s="64"/>
      <c r="H64" s="65"/>
      <c r="I64" s="65"/>
      <c r="J64" s="65"/>
      <c r="K64" s="65"/>
      <c r="L64" s="65"/>
      <c r="M64" s="65"/>
      <c r="N64" s="65"/>
      <c r="O64" s="65"/>
      <c r="P64" s="65"/>
      <c r="Q64" s="65"/>
      <c r="R64" s="65"/>
      <c r="S64" s="65"/>
      <c r="T64" s="65"/>
      <c r="U64" s="65"/>
      <c r="V64" s="65"/>
      <c r="W64" s="65"/>
      <c r="X64" s="65"/>
      <c r="Y64" s="65"/>
      <c r="Z64" s="66"/>
      <c r="AA64" s="144"/>
      <c r="AB64" s="143"/>
      <c r="AC64" s="143"/>
      <c r="AD64" s="143"/>
    </row>
    <row r="65" spans="1:30">
      <c r="A65" s="12"/>
      <c r="B65" s="65"/>
      <c r="C65" s="65"/>
      <c r="D65" s="65"/>
      <c r="E65" s="65"/>
      <c r="F65" s="65"/>
      <c r="G65" s="64"/>
      <c r="H65" s="65"/>
      <c r="I65" s="65"/>
      <c r="J65" s="65"/>
      <c r="K65" s="65"/>
      <c r="L65" s="65"/>
      <c r="M65" s="65"/>
      <c r="N65" s="65"/>
      <c r="O65" s="65"/>
      <c r="P65" s="65"/>
      <c r="Q65" s="65"/>
      <c r="R65" s="65"/>
      <c r="S65" s="65"/>
      <c r="T65" s="65"/>
      <c r="U65" s="65"/>
      <c r="V65" s="65"/>
      <c r="W65" s="65"/>
      <c r="X65" s="65"/>
      <c r="Y65" s="65"/>
      <c r="Z65" s="66"/>
      <c r="AA65" s="144"/>
      <c r="AB65" s="143"/>
      <c r="AC65" s="143"/>
      <c r="AD65" s="143"/>
    </row>
    <row r="66" spans="1:30">
      <c r="A66" s="12"/>
      <c r="B66" s="65"/>
      <c r="C66" s="65"/>
      <c r="D66" s="65"/>
      <c r="E66" s="65"/>
      <c r="F66" s="65"/>
      <c r="G66" s="64"/>
      <c r="H66" s="65"/>
      <c r="I66" s="65"/>
      <c r="J66" s="65"/>
      <c r="K66" s="65"/>
      <c r="L66" s="65"/>
      <c r="M66" s="65"/>
      <c r="N66" s="65"/>
      <c r="O66" s="65"/>
      <c r="P66" s="65"/>
      <c r="Q66" s="65"/>
      <c r="R66" s="65"/>
      <c r="S66" s="65"/>
      <c r="T66" s="65"/>
      <c r="U66" s="65"/>
      <c r="V66" s="65"/>
      <c r="W66" s="65"/>
      <c r="X66" s="65"/>
      <c r="Y66" s="65"/>
      <c r="Z66" s="66"/>
      <c r="AA66" s="144"/>
      <c r="AB66" s="143"/>
      <c r="AC66" s="143"/>
      <c r="AD66" s="143"/>
    </row>
    <row r="67" spans="1:30">
      <c r="A67" s="12"/>
      <c r="B67" s="65"/>
      <c r="C67" s="65"/>
      <c r="D67" s="65"/>
      <c r="E67" s="65"/>
      <c r="F67" s="65"/>
      <c r="G67" s="64"/>
      <c r="H67" s="65"/>
      <c r="I67" s="65"/>
      <c r="J67" s="65"/>
      <c r="K67" s="65"/>
      <c r="L67" s="65"/>
      <c r="M67" s="65"/>
      <c r="N67" s="65"/>
      <c r="O67" s="65"/>
      <c r="P67" s="65"/>
      <c r="Q67" s="65"/>
      <c r="R67" s="65"/>
      <c r="S67" s="65"/>
      <c r="T67" s="65"/>
      <c r="U67" s="65"/>
      <c r="V67" s="65"/>
      <c r="W67" s="65"/>
      <c r="X67" s="65"/>
      <c r="Y67" s="65"/>
      <c r="Z67" s="66"/>
      <c r="AA67" s="144"/>
      <c r="AB67" s="143"/>
      <c r="AC67" s="143"/>
      <c r="AD67" s="143"/>
    </row>
    <row r="68" spans="1:30">
      <c r="A68" s="12"/>
      <c r="B68" s="65"/>
      <c r="C68" s="65"/>
      <c r="D68" s="65"/>
      <c r="E68" s="65"/>
      <c r="F68" s="65"/>
      <c r="G68" s="64"/>
      <c r="H68" s="65"/>
      <c r="I68" s="65"/>
      <c r="J68" s="65"/>
      <c r="K68" s="65"/>
      <c r="L68" s="65"/>
      <c r="M68" s="65"/>
      <c r="N68" s="65"/>
      <c r="O68" s="65"/>
      <c r="P68" s="65"/>
      <c r="Q68" s="65"/>
      <c r="R68" s="65"/>
      <c r="S68" s="65"/>
      <c r="T68" s="65"/>
      <c r="U68" s="65"/>
      <c r="V68" s="65"/>
      <c r="W68" s="65"/>
      <c r="X68" s="65"/>
      <c r="Y68" s="65"/>
      <c r="Z68" s="66"/>
      <c r="AA68" s="144"/>
      <c r="AB68" s="143"/>
      <c r="AC68" s="143"/>
      <c r="AD68" s="143"/>
    </row>
    <row r="69" spans="1:30">
      <c r="A69" s="12"/>
      <c r="B69" s="65"/>
      <c r="C69" s="65"/>
      <c r="D69" s="65"/>
      <c r="E69" s="65"/>
      <c r="F69" s="65"/>
      <c r="G69" s="64"/>
      <c r="H69" s="65"/>
      <c r="I69" s="65"/>
      <c r="J69" s="65"/>
      <c r="K69" s="65"/>
      <c r="L69" s="65"/>
      <c r="M69" s="65"/>
      <c r="N69" s="65"/>
      <c r="O69" s="65"/>
      <c r="P69" s="65"/>
      <c r="Q69" s="65"/>
      <c r="R69" s="65"/>
      <c r="S69" s="65"/>
      <c r="T69" s="65"/>
      <c r="U69" s="65"/>
      <c r="V69" s="65"/>
      <c r="W69" s="65"/>
      <c r="X69" s="65"/>
      <c r="Y69" s="65"/>
      <c r="Z69" s="66"/>
      <c r="AA69" s="144"/>
      <c r="AB69" s="143"/>
      <c r="AC69" s="143"/>
      <c r="AD69" s="143"/>
    </row>
    <row r="70" spans="1:30">
      <c r="A70" s="12"/>
      <c r="B70" s="65"/>
      <c r="C70" s="65"/>
      <c r="D70" s="65"/>
      <c r="E70" s="65"/>
      <c r="F70" s="65"/>
      <c r="G70" s="64"/>
      <c r="H70" s="65"/>
      <c r="I70" s="65"/>
      <c r="J70" s="65"/>
      <c r="K70" s="65"/>
      <c r="L70" s="65"/>
      <c r="M70" s="65"/>
      <c r="N70" s="65"/>
      <c r="O70" s="65"/>
      <c r="P70" s="65"/>
      <c r="Q70" s="65"/>
      <c r="R70" s="65"/>
      <c r="S70" s="65"/>
      <c r="T70" s="65"/>
      <c r="U70" s="65"/>
      <c r="V70" s="65"/>
      <c r="W70" s="65"/>
      <c r="X70" s="65"/>
      <c r="Y70" s="65"/>
      <c r="Z70" s="66"/>
      <c r="AA70" s="144"/>
      <c r="AB70" s="143"/>
      <c r="AC70" s="143"/>
      <c r="AD70" s="143"/>
    </row>
    <row r="71" spans="1:30" ht="16.5" customHeight="1">
      <c r="A71" s="12"/>
      <c r="B71" s="65"/>
      <c r="C71" s="65"/>
      <c r="D71" s="65"/>
      <c r="E71" s="65"/>
      <c r="F71" s="65"/>
      <c r="G71" s="64"/>
      <c r="H71" s="65"/>
      <c r="I71" s="65"/>
      <c r="J71" s="65"/>
      <c r="K71" s="65"/>
      <c r="L71" s="65"/>
      <c r="M71" s="65"/>
      <c r="N71" s="65"/>
      <c r="O71" s="65"/>
      <c r="P71" s="65"/>
      <c r="Q71" s="65"/>
      <c r="R71" s="65"/>
      <c r="S71" s="65"/>
      <c r="T71" s="65"/>
      <c r="U71" s="65"/>
      <c r="V71" s="65"/>
      <c r="W71" s="65"/>
      <c r="X71" s="65"/>
      <c r="Y71" s="65"/>
      <c r="Z71" s="66"/>
      <c r="AA71" s="144"/>
      <c r="AB71" s="143"/>
      <c r="AC71" s="143"/>
      <c r="AD71" s="143"/>
    </row>
    <row r="72" spans="1:30" ht="16.5" customHeight="1">
      <c r="A72" s="12"/>
      <c r="B72" s="65"/>
      <c r="C72" s="65"/>
      <c r="D72" s="65"/>
      <c r="E72" s="65"/>
      <c r="F72" s="65"/>
      <c r="G72" s="64"/>
      <c r="H72" s="65"/>
      <c r="I72" s="65"/>
      <c r="J72" s="65"/>
      <c r="K72" s="65"/>
      <c r="L72" s="65"/>
      <c r="M72" s="65"/>
      <c r="N72" s="65"/>
      <c r="O72" s="65"/>
      <c r="P72" s="65"/>
      <c r="Q72" s="65"/>
      <c r="R72" s="65"/>
      <c r="S72" s="65"/>
      <c r="T72" s="65"/>
      <c r="U72" s="65"/>
      <c r="V72" s="65"/>
      <c r="W72" s="65"/>
      <c r="X72" s="65"/>
      <c r="Y72" s="65"/>
      <c r="Z72" s="66"/>
      <c r="AA72" s="144"/>
      <c r="AB72" s="143"/>
      <c r="AC72" s="143"/>
      <c r="AD72" s="143"/>
    </row>
    <row r="73" spans="1:30" ht="16.5" customHeight="1">
      <c r="A73" s="12"/>
      <c r="B73" s="65"/>
      <c r="C73" s="65"/>
      <c r="D73" s="65"/>
      <c r="E73" s="65"/>
      <c r="F73" s="65"/>
      <c r="G73" s="64"/>
      <c r="H73" s="65"/>
      <c r="I73" s="65"/>
      <c r="J73" s="65"/>
      <c r="K73" s="65"/>
      <c r="L73" s="65"/>
      <c r="M73" s="65"/>
      <c r="N73" s="65"/>
      <c r="O73" s="65"/>
      <c r="P73" s="65"/>
      <c r="Q73" s="65"/>
      <c r="R73" s="65"/>
      <c r="S73" s="65"/>
      <c r="T73" s="65"/>
      <c r="U73" s="65"/>
      <c r="V73" s="65"/>
      <c r="W73" s="65"/>
      <c r="X73" s="65"/>
      <c r="Y73" s="65"/>
      <c r="Z73" s="66"/>
      <c r="AA73" s="144"/>
      <c r="AB73" s="143"/>
      <c r="AC73" s="143"/>
      <c r="AD73" s="143"/>
    </row>
    <row r="74" spans="1:30" ht="16.5" customHeight="1">
      <c r="A74" s="12"/>
      <c r="B74" s="65"/>
      <c r="C74" s="65"/>
      <c r="D74" s="65"/>
      <c r="E74" s="65"/>
      <c r="F74" s="65"/>
      <c r="G74" s="64"/>
      <c r="H74" s="65"/>
      <c r="I74" s="65"/>
      <c r="J74" s="65"/>
      <c r="K74" s="65"/>
      <c r="L74" s="65"/>
      <c r="M74" s="65"/>
      <c r="N74" s="65"/>
      <c r="O74" s="65"/>
      <c r="P74" s="65"/>
      <c r="Q74" s="65"/>
      <c r="R74" s="65"/>
      <c r="S74" s="65"/>
      <c r="T74" s="65"/>
      <c r="U74" s="65"/>
      <c r="V74" s="65"/>
      <c r="W74" s="65"/>
      <c r="X74" s="65"/>
      <c r="Y74" s="65"/>
      <c r="Z74" s="66"/>
      <c r="AA74" s="144"/>
      <c r="AB74" s="143"/>
      <c r="AC74" s="143"/>
      <c r="AD74" s="143"/>
    </row>
    <row r="75" spans="1:30" ht="16.5" customHeight="1">
      <c r="A75" s="12"/>
      <c r="B75" s="65"/>
      <c r="C75" s="65"/>
      <c r="D75" s="65"/>
      <c r="E75" s="65"/>
      <c r="F75" s="65"/>
      <c r="G75" s="64"/>
      <c r="H75" s="65"/>
      <c r="I75" s="65"/>
      <c r="J75" s="65"/>
      <c r="K75" s="65"/>
      <c r="L75" s="65"/>
      <c r="M75" s="65"/>
      <c r="N75" s="65"/>
      <c r="O75" s="65"/>
      <c r="P75" s="65"/>
      <c r="Q75" s="65"/>
      <c r="R75" s="65"/>
      <c r="S75" s="65"/>
      <c r="T75" s="65"/>
      <c r="U75" s="65"/>
      <c r="V75" s="65"/>
      <c r="W75" s="65"/>
      <c r="X75" s="65"/>
      <c r="Y75" s="65"/>
      <c r="Z75" s="66"/>
      <c r="AA75" s="144"/>
      <c r="AB75" s="143"/>
      <c r="AC75" s="143"/>
      <c r="AD75" s="143"/>
    </row>
    <row r="76" spans="1:30">
      <c r="A76" s="12"/>
      <c r="B76" s="65"/>
      <c r="C76" s="65"/>
      <c r="D76" s="65"/>
      <c r="E76" s="65"/>
      <c r="F76" s="65"/>
      <c r="G76" s="64"/>
      <c r="H76" s="65"/>
      <c r="I76" s="65"/>
      <c r="J76" s="65"/>
      <c r="K76" s="65"/>
      <c r="L76" s="65"/>
      <c r="M76" s="65"/>
      <c r="N76" s="65"/>
      <c r="O76" s="65"/>
      <c r="P76" s="65"/>
      <c r="Q76" s="65"/>
      <c r="R76" s="65"/>
      <c r="S76" s="65"/>
      <c r="T76" s="65"/>
      <c r="U76" s="65"/>
      <c r="V76" s="65"/>
      <c r="W76" s="65"/>
      <c r="X76" s="65"/>
      <c r="Y76" s="65"/>
      <c r="Z76" s="66"/>
      <c r="AA76" s="144"/>
      <c r="AB76" s="143"/>
      <c r="AC76" s="143"/>
      <c r="AD76" s="143"/>
    </row>
    <row r="77" spans="1:30" ht="15.75" thickBot="1">
      <c r="A77" s="38" t="s">
        <v>26</v>
      </c>
      <c r="B77" s="40">
        <f>SUM(B58:B76)</f>
        <v>0</v>
      </c>
      <c r="C77" s="40">
        <f t="shared" ref="C77:V77" si="6">SUM(C58:C76)</f>
        <v>0</v>
      </c>
      <c r="D77" s="40">
        <f t="shared" si="6"/>
        <v>0</v>
      </c>
      <c r="E77" s="40">
        <f t="shared" si="6"/>
        <v>0</v>
      </c>
      <c r="F77" s="40">
        <f t="shared" si="6"/>
        <v>0</v>
      </c>
      <c r="G77" s="41">
        <f t="shared" si="6"/>
        <v>0</v>
      </c>
      <c r="H77" s="40">
        <f t="shared" si="6"/>
        <v>0</v>
      </c>
      <c r="I77" s="40">
        <f t="shared" si="6"/>
        <v>0</v>
      </c>
      <c r="J77" s="40">
        <f t="shared" si="6"/>
        <v>0</v>
      </c>
      <c r="K77" s="40">
        <f t="shared" si="6"/>
        <v>0</v>
      </c>
      <c r="L77" s="40">
        <f t="shared" si="6"/>
        <v>0</v>
      </c>
      <c r="M77" s="40">
        <f t="shared" si="6"/>
        <v>0</v>
      </c>
      <c r="N77" s="40">
        <f t="shared" si="6"/>
        <v>0</v>
      </c>
      <c r="O77" s="40">
        <f t="shared" si="6"/>
        <v>0</v>
      </c>
      <c r="P77" s="40">
        <f t="shared" si="6"/>
        <v>0</v>
      </c>
      <c r="Q77" s="40">
        <f t="shared" si="6"/>
        <v>0</v>
      </c>
      <c r="R77" s="40">
        <f t="shared" si="6"/>
        <v>0</v>
      </c>
      <c r="S77" s="40">
        <f t="shared" si="6"/>
        <v>0</v>
      </c>
      <c r="T77" s="40">
        <f t="shared" si="6"/>
        <v>0</v>
      </c>
      <c r="U77" s="40">
        <f t="shared" si="6"/>
        <v>0</v>
      </c>
      <c r="V77" s="40">
        <f t="shared" si="6"/>
        <v>0</v>
      </c>
      <c r="W77" s="40">
        <f>IF(B13&lt;13,0,SUM(W58:W76))</f>
        <v>0</v>
      </c>
      <c r="X77" s="40">
        <f>IF(B13&lt;25,0,SUM(X58:X76))</f>
        <v>0</v>
      </c>
      <c r="Y77" s="40">
        <f>IF(B13&lt;37,0,SUM(Y58:Y76))</f>
        <v>0</v>
      </c>
      <c r="Z77" s="42">
        <f>IF(B13&lt;49,0,SUM(Z58:Z76))</f>
        <v>0</v>
      </c>
      <c r="AA77" s="144"/>
      <c r="AB77" s="143"/>
      <c r="AC77" s="143"/>
      <c r="AD77" s="143"/>
    </row>
    <row r="78" spans="1:30"/>
    <row r="79" spans="1:30">
      <c r="A79" s="139" t="s">
        <v>25</v>
      </c>
      <c r="B79" s="140"/>
      <c r="C79" s="140"/>
      <c r="D79" s="140"/>
      <c r="E79" s="140"/>
      <c r="F79" s="140"/>
      <c r="G79" s="140"/>
      <c r="H79" s="140"/>
      <c r="I79" s="140"/>
      <c r="J79" s="140"/>
      <c r="K79" s="140"/>
      <c r="L79" s="140"/>
      <c r="M79" s="140"/>
      <c r="N79" s="140"/>
      <c r="O79" s="140"/>
      <c r="P79" s="140"/>
      <c r="Q79" s="140"/>
      <c r="R79" s="140"/>
      <c r="S79" s="140"/>
      <c r="T79" s="140"/>
      <c r="U79" s="140"/>
      <c r="V79" s="140"/>
      <c r="W79" s="140"/>
      <c r="X79" s="140"/>
      <c r="Y79" s="140"/>
      <c r="Z79" s="141"/>
    </row>
    <row r="80" spans="1:30" ht="17.25">
      <c r="A80" s="39" t="s">
        <v>42</v>
      </c>
      <c r="B80" s="54">
        <v>1</v>
      </c>
      <c r="C80" s="54">
        <v>2</v>
      </c>
      <c r="D80" s="54">
        <v>3</v>
      </c>
      <c r="E80" s="54">
        <v>4</v>
      </c>
      <c r="F80" s="54">
        <v>5</v>
      </c>
      <c r="G80" s="62">
        <v>6</v>
      </c>
      <c r="H80" s="54">
        <v>7</v>
      </c>
      <c r="I80" s="54">
        <v>8</v>
      </c>
      <c r="J80" s="54">
        <v>9</v>
      </c>
      <c r="K80" s="54">
        <v>10</v>
      </c>
      <c r="L80" s="54">
        <v>11</v>
      </c>
      <c r="M80" s="54">
        <v>12</v>
      </c>
      <c r="N80" s="54">
        <v>13</v>
      </c>
      <c r="O80" s="54">
        <v>14</v>
      </c>
      <c r="P80" s="54">
        <v>15</v>
      </c>
      <c r="Q80" s="54">
        <v>16</v>
      </c>
      <c r="R80" s="54">
        <v>17</v>
      </c>
      <c r="S80" s="54">
        <v>18</v>
      </c>
      <c r="T80" s="54">
        <v>19</v>
      </c>
      <c r="U80" s="54">
        <v>20</v>
      </c>
      <c r="V80" s="54">
        <v>21</v>
      </c>
      <c r="W80" s="54">
        <v>22</v>
      </c>
      <c r="X80" s="54">
        <v>23</v>
      </c>
      <c r="Y80" s="54">
        <v>24</v>
      </c>
      <c r="Z80" s="55">
        <v>25</v>
      </c>
    </row>
    <row r="81" spans="1:30" ht="15.75" customHeight="1">
      <c r="A81" s="85" t="s">
        <v>18</v>
      </c>
      <c r="B81" s="86"/>
      <c r="C81" s="86"/>
      <c r="D81" s="86"/>
      <c r="E81" s="86"/>
      <c r="F81" s="86"/>
      <c r="G81" s="86"/>
      <c r="H81" s="86"/>
      <c r="I81" s="86"/>
      <c r="J81" s="86"/>
      <c r="K81" s="86"/>
      <c r="L81" s="86"/>
      <c r="M81" s="86"/>
      <c r="N81" s="86"/>
      <c r="O81" s="86"/>
      <c r="P81" s="86"/>
      <c r="Q81" s="86"/>
      <c r="R81" s="86"/>
      <c r="S81" s="86"/>
      <c r="T81" s="86"/>
      <c r="U81" s="86"/>
      <c r="V81" s="86"/>
      <c r="W81" s="86"/>
      <c r="X81" s="86"/>
      <c r="Y81" s="86"/>
      <c r="Z81" s="86"/>
      <c r="AA81" s="142" t="s">
        <v>71</v>
      </c>
      <c r="AB81" s="142"/>
      <c r="AC81" s="142"/>
      <c r="AD81" s="142"/>
    </row>
    <row r="82" spans="1:30" ht="15.75">
      <c r="A82" s="85" t="s">
        <v>17</v>
      </c>
      <c r="B82" s="86"/>
      <c r="C82" s="86"/>
      <c r="D82" s="86"/>
      <c r="E82" s="86"/>
      <c r="F82" s="86"/>
      <c r="G82" s="86"/>
      <c r="H82" s="86"/>
      <c r="I82" s="86"/>
      <c r="J82" s="86"/>
      <c r="K82" s="86"/>
      <c r="L82" s="86"/>
      <c r="M82" s="86"/>
      <c r="N82" s="86"/>
      <c r="O82" s="86"/>
      <c r="P82" s="86"/>
      <c r="Q82" s="86"/>
      <c r="R82" s="86"/>
      <c r="S82" s="86"/>
      <c r="T82" s="86"/>
      <c r="U82" s="86"/>
      <c r="V82" s="86"/>
      <c r="W82" s="86"/>
      <c r="X82" s="86"/>
      <c r="Y82" s="86"/>
      <c r="Z82" s="86"/>
      <c r="AA82" s="142"/>
      <c r="AB82" s="142"/>
      <c r="AC82" s="142"/>
      <c r="AD82" s="142"/>
    </row>
    <row r="83" spans="1:30">
      <c r="A83" s="12"/>
      <c r="B83" s="65"/>
      <c r="C83" s="65"/>
      <c r="D83" s="65"/>
      <c r="E83" s="65"/>
      <c r="F83" s="65"/>
      <c r="G83" s="64"/>
      <c r="H83" s="65"/>
      <c r="I83" s="65"/>
      <c r="J83" s="65"/>
      <c r="K83" s="65"/>
      <c r="L83" s="65"/>
      <c r="M83" s="65"/>
      <c r="N83" s="65"/>
      <c r="O83" s="65"/>
      <c r="P83" s="65"/>
      <c r="Q83" s="65"/>
      <c r="R83" s="65"/>
      <c r="S83" s="65"/>
      <c r="T83" s="65"/>
      <c r="U83" s="65"/>
      <c r="V83" s="65"/>
      <c r="W83" s="65"/>
      <c r="X83" s="65"/>
      <c r="Y83" s="65"/>
      <c r="Z83" s="66"/>
      <c r="AA83" s="142"/>
      <c r="AB83" s="142"/>
      <c r="AC83" s="142"/>
      <c r="AD83" s="142"/>
    </row>
    <row r="84" spans="1:30">
      <c r="A84" s="12"/>
      <c r="B84" s="65"/>
      <c r="C84" s="65"/>
      <c r="D84" s="65"/>
      <c r="E84" s="65"/>
      <c r="F84" s="65"/>
      <c r="G84" s="64"/>
      <c r="H84" s="65"/>
      <c r="I84" s="65"/>
      <c r="J84" s="65"/>
      <c r="K84" s="65"/>
      <c r="L84" s="65"/>
      <c r="M84" s="65"/>
      <c r="N84" s="65"/>
      <c r="O84" s="65"/>
      <c r="P84" s="65"/>
      <c r="Q84" s="65"/>
      <c r="R84" s="65"/>
      <c r="S84" s="65"/>
      <c r="T84" s="65"/>
      <c r="U84" s="65"/>
      <c r="V84" s="65"/>
      <c r="W84" s="65"/>
      <c r="X84" s="65"/>
      <c r="Y84" s="65"/>
      <c r="Z84" s="66"/>
      <c r="AA84" s="142"/>
      <c r="AB84" s="142"/>
      <c r="AC84" s="142"/>
      <c r="AD84" s="142"/>
    </row>
    <row r="85" spans="1:30">
      <c r="A85" s="12"/>
      <c r="B85" s="65"/>
      <c r="C85" s="65"/>
      <c r="D85" s="65"/>
      <c r="E85" s="65"/>
      <c r="F85" s="65"/>
      <c r="G85" s="64"/>
      <c r="H85" s="65"/>
      <c r="I85" s="65"/>
      <c r="J85" s="65"/>
      <c r="K85" s="65"/>
      <c r="L85" s="65"/>
      <c r="M85" s="65"/>
      <c r="N85" s="65"/>
      <c r="O85" s="65"/>
      <c r="P85" s="65"/>
      <c r="Q85" s="65"/>
      <c r="R85" s="65"/>
      <c r="S85" s="65"/>
      <c r="T85" s="65"/>
      <c r="U85" s="65"/>
      <c r="V85" s="65"/>
      <c r="W85" s="65"/>
      <c r="X85" s="65"/>
      <c r="Y85" s="65"/>
      <c r="Z85" s="66"/>
      <c r="AA85" s="142"/>
      <c r="AB85" s="142"/>
      <c r="AC85" s="142"/>
      <c r="AD85" s="142"/>
    </row>
    <row r="86" spans="1:30">
      <c r="A86" s="12"/>
      <c r="B86" s="65"/>
      <c r="C86" s="65"/>
      <c r="D86" s="65"/>
      <c r="E86" s="65"/>
      <c r="F86" s="65"/>
      <c r="G86" s="64"/>
      <c r="H86" s="65"/>
      <c r="I86" s="65"/>
      <c r="J86" s="65"/>
      <c r="K86" s="65"/>
      <c r="L86" s="65"/>
      <c r="M86" s="65"/>
      <c r="N86" s="65"/>
      <c r="O86" s="65"/>
      <c r="P86" s="65"/>
      <c r="Q86" s="65"/>
      <c r="R86" s="65"/>
      <c r="S86" s="65"/>
      <c r="T86" s="65"/>
      <c r="U86" s="65"/>
      <c r="V86" s="65"/>
      <c r="W86" s="65"/>
      <c r="X86" s="65"/>
      <c r="Y86" s="65"/>
      <c r="Z86" s="66"/>
      <c r="AA86" s="142"/>
      <c r="AB86" s="142"/>
      <c r="AC86" s="142"/>
      <c r="AD86" s="142"/>
    </row>
    <row r="87" spans="1:30">
      <c r="A87" s="12"/>
      <c r="B87" s="65"/>
      <c r="C87" s="65"/>
      <c r="D87" s="65"/>
      <c r="E87" s="65"/>
      <c r="F87" s="65"/>
      <c r="G87" s="64"/>
      <c r="H87" s="65"/>
      <c r="I87" s="65"/>
      <c r="J87" s="65"/>
      <c r="K87" s="65"/>
      <c r="L87" s="65"/>
      <c r="M87" s="65"/>
      <c r="N87" s="65"/>
      <c r="O87" s="65"/>
      <c r="P87" s="65"/>
      <c r="Q87" s="65"/>
      <c r="R87" s="65"/>
      <c r="S87" s="65"/>
      <c r="T87" s="65"/>
      <c r="U87" s="65"/>
      <c r="V87" s="65"/>
      <c r="W87" s="65"/>
      <c r="X87" s="65"/>
      <c r="Y87" s="65"/>
      <c r="Z87" s="66"/>
      <c r="AA87" s="142"/>
      <c r="AB87" s="142"/>
      <c r="AC87" s="142"/>
      <c r="AD87" s="142"/>
    </row>
    <row r="88" spans="1:30">
      <c r="A88" s="12"/>
      <c r="B88" s="65"/>
      <c r="C88" s="65"/>
      <c r="D88" s="65"/>
      <c r="E88" s="65"/>
      <c r="F88" s="65"/>
      <c r="G88" s="64"/>
      <c r="H88" s="65"/>
      <c r="I88" s="65"/>
      <c r="J88" s="65"/>
      <c r="K88" s="65"/>
      <c r="L88" s="65"/>
      <c r="M88" s="65"/>
      <c r="N88" s="65"/>
      <c r="O88" s="65"/>
      <c r="P88" s="65"/>
      <c r="Q88" s="65"/>
      <c r="R88" s="65"/>
      <c r="S88" s="65"/>
      <c r="T88" s="65"/>
      <c r="U88" s="65"/>
      <c r="V88" s="65"/>
      <c r="W88" s="65"/>
      <c r="X88" s="65"/>
      <c r="Y88" s="65"/>
      <c r="Z88" s="66"/>
      <c r="AA88" s="142"/>
      <c r="AB88" s="142"/>
      <c r="AC88" s="142"/>
      <c r="AD88" s="142"/>
    </row>
    <row r="89" spans="1:30">
      <c r="A89" s="12"/>
      <c r="B89" s="65"/>
      <c r="C89" s="65"/>
      <c r="D89" s="65"/>
      <c r="E89" s="65"/>
      <c r="F89" s="65"/>
      <c r="G89" s="64"/>
      <c r="H89" s="65"/>
      <c r="I89" s="65"/>
      <c r="J89" s="65"/>
      <c r="K89" s="65"/>
      <c r="L89" s="65"/>
      <c r="M89" s="65"/>
      <c r="N89" s="65"/>
      <c r="O89" s="65"/>
      <c r="P89" s="65"/>
      <c r="Q89" s="65"/>
      <c r="R89" s="65"/>
      <c r="S89" s="65"/>
      <c r="T89" s="65"/>
      <c r="U89" s="65"/>
      <c r="V89" s="65"/>
      <c r="W89" s="65"/>
      <c r="X89" s="65"/>
      <c r="Y89" s="65"/>
      <c r="Z89" s="66"/>
      <c r="AA89" s="142"/>
      <c r="AB89" s="142"/>
      <c r="AC89" s="142"/>
      <c r="AD89" s="142"/>
    </row>
    <row r="90" spans="1:30">
      <c r="A90" s="12"/>
      <c r="B90" s="65"/>
      <c r="C90" s="65"/>
      <c r="D90" s="65"/>
      <c r="E90" s="65"/>
      <c r="F90" s="65"/>
      <c r="G90" s="64"/>
      <c r="H90" s="65"/>
      <c r="I90" s="65"/>
      <c r="J90" s="65"/>
      <c r="K90" s="65"/>
      <c r="L90" s="65"/>
      <c r="M90" s="65"/>
      <c r="N90" s="65"/>
      <c r="O90" s="65"/>
      <c r="P90" s="65"/>
      <c r="Q90" s="65"/>
      <c r="R90" s="65"/>
      <c r="S90" s="65"/>
      <c r="T90" s="65"/>
      <c r="U90" s="65"/>
      <c r="V90" s="65"/>
      <c r="W90" s="65"/>
      <c r="X90" s="65"/>
      <c r="Y90" s="65"/>
      <c r="Z90" s="66"/>
      <c r="AA90" s="142"/>
      <c r="AB90" s="142"/>
      <c r="AC90" s="142"/>
      <c r="AD90" s="142"/>
    </row>
    <row r="91" spans="1:30">
      <c r="A91" s="12"/>
      <c r="B91" s="65"/>
      <c r="C91" s="65"/>
      <c r="D91" s="65"/>
      <c r="E91" s="65"/>
      <c r="F91" s="65"/>
      <c r="G91" s="64"/>
      <c r="H91" s="65"/>
      <c r="I91" s="65"/>
      <c r="J91" s="65"/>
      <c r="K91" s="65"/>
      <c r="L91" s="65"/>
      <c r="M91" s="65"/>
      <c r="N91" s="65"/>
      <c r="O91" s="65"/>
      <c r="P91" s="65"/>
      <c r="Q91" s="65"/>
      <c r="R91" s="65"/>
      <c r="S91" s="65"/>
      <c r="T91" s="65"/>
      <c r="U91" s="65"/>
      <c r="V91" s="65"/>
      <c r="W91" s="65"/>
      <c r="X91" s="65"/>
      <c r="Y91" s="65"/>
      <c r="Z91" s="66"/>
      <c r="AA91" s="142"/>
      <c r="AB91" s="142"/>
      <c r="AC91" s="142"/>
      <c r="AD91" s="142"/>
    </row>
    <row r="92" spans="1:30">
      <c r="A92" s="12"/>
      <c r="B92" s="65"/>
      <c r="C92" s="65"/>
      <c r="D92" s="65"/>
      <c r="E92" s="65"/>
      <c r="F92" s="65"/>
      <c r="G92" s="64"/>
      <c r="H92" s="65"/>
      <c r="I92" s="65"/>
      <c r="J92" s="65"/>
      <c r="K92" s="65"/>
      <c r="L92" s="65"/>
      <c r="M92" s="65"/>
      <c r="N92" s="65"/>
      <c r="O92" s="65"/>
      <c r="P92" s="65"/>
      <c r="Q92" s="65"/>
      <c r="R92" s="65"/>
      <c r="S92" s="65"/>
      <c r="T92" s="65"/>
      <c r="U92" s="65"/>
      <c r="V92" s="65"/>
      <c r="W92" s="65"/>
      <c r="X92" s="65"/>
      <c r="Y92" s="65"/>
      <c r="Z92" s="66"/>
      <c r="AA92" s="142"/>
      <c r="AB92" s="142"/>
      <c r="AC92" s="142"/>
      <c r="AD92" s="142"/>
    </row>
    <row r="93" spans="1:30">
      <c r="A93" s="12"/>
      <c r="B93" s="65"/>
      <c r="C93" s="65"/>
      <c r="D93" s="65"/>
      <c r="E93" s="65"/>
      <c r="F93" s="65"/>
      <c r="G93" s="64"/>
      <c r="H93" s="65"/>
      <c r="I93" s="65"/>
      <c r="J93" s="65"/>
      <c r="K93" s="65"/>
      <c r="L93" s="65"/>
      <c r="M93" s="65"/>
      <c r="N93" s="65"/>
      <c r="O93" s="65"/>
      <c r="P93" s="65"/>
      <c r="Q93" s="65"/>
      <c r="R93" s="65"/>
      <c r="S93" s="65"/>
      <c r="T93" s="65"/>
      <c r="U93" s="65"/>
      <c r="V93" s="65"/>
      <c r="W93" s="65"/>
      <c r="X93" s="65"/>
      <c r="Y93" s="65"/>
      <c r="Z93" s="66"/>
      <c r="AA93" s="142"/>
      <c r="AB93" s="142"/>
      <c r="AC93" s="142"/>
      <c r="AD93" s="142"/>
    </row>
    <row r="94" spans="1:30">
      <c r="A94" s="12"/>
      <c r="B94" s="65"/>
      <c r="C94" s="65"/>
      <c r="D94" s="65"/>
      <c r="E94" s="65"/>
      <c r="F94" s="65"/>
      <c r="G94" s="64"/>
      <c r="H94" s="65"/>
      <c r="I94" s="65"/>
      <c r="J94" s="65"/>
      <c r="K94" s="65"/>
      <c r="L94" s="65"/>
      <c r="M94" s="65"/>
      <c r="N94" s="65"/>
      <c r="O94" s="65"/>
      <c r="P94" s="65"/>
      <c r="Q94" s="65"/>
      <c r="R94" s="65"/>
      <c r="S94" s="65"/>
      <c r="T94" s="65"/>
      <c r="U94" s="65"/>
      <c r="V94" s="65"/>
      <c r="W94" s="65"/>
      <c r="X94" s="65"/>
      <c r="Y94" s="65"/>
      <c r="Z94" s="66"/>
      <c r="AA94" s="142"/>
      <c r="AB94" s="142"/>
      <c r="AC94" s="142"/>
      <c r="AD94" s="142"/>
    </row>
    <row r="95" spans="1:30" ht="15.75" thickBot="1">
      <c r="A95" s="38" t="s">
        <v>27</v>
      </c>
      <c r="B95" s="40">
        <f t="shared" ref="B95:V95" si="7">SUM(B81:B94)</f>
        <v>0</v>
      </c>
      <c r="C95" s="40">
        <f t="shared" si="7"/>
        <v>0</v>
      </c>
      <c r="D95" s="40">
        <f t="shared" si="7"/>
        <v>0</v>
      </c>
      <c r="E95" s="40">
        <f t="shared" si="7"/>
        <v>0</v>
      </c>
      <c r="F95" s="40">
        <f t="shared" si="7"/>
        <v>0</v>
      </c>
      <c r="G95" s="41">
        <f t="shared" si="7"/>
        <v>0</v>
      </c>
      <c r="H95" s="40">
        <f t="shared" si="7"/>
        <v>0</v>
      </c>
      <c r="I95" s="40">
        <f t="shared" si="7"/>
        <v>0</v>
      </c>
      <c r="J95" s="40">
        <f t="shared" si="7"/>
        <v>0</v>
      </c>
      <c r="K95" s="40">
        <f t="shared" si="7"/>
        <v>0</v>
      </c>
      <c r="L95" s="40">
        <f t="shared" si="7"/>
        <v>0</v>
      </c>
      <c r="M95" s="40">
        <f t="shared" si="7"/>
        <v>0</v>
      </c>
      <c r="N95" s="40">
        <f t="shared" si="7"/>
        <v>0</v>
      </c>
      <c r="O95" s="40">
        <f t="shared" si="7"/>
        <v>0</v>
      </c>
      <c r="P95" s="40">
        <f t="shared" si="7"/>
        <v>0</v>
      </c>
      <c r="Q95" s="40">
        <f t="shared" si="7"/>
        <v>0</v>
      </c>
      <c r="R95" s="40">
        <f t="shared" si="7"/>
        <v>0</v>
      </c>
      <c r="S95" s="40">
        <f t="shared" si="7"/>
        <v>0</v>
      </c>
      <c r="T95" s="40">
        <f t="shared" si="7"/>
        <v>0</v>
      </c>
      <c r="U95" s="40">
        <f t="shared" si="7"/>
        <v>0</v>
      </c>
      <c r="V95" s="40">
        <f t="shared" si="7"/>
        <v>0</v>
      </c>
      <c r="W95" s="40">
        <f>IF(B13&lt;13,0,SUM(W81:W94))</f>
        <v>0</v>
      </c>
      <c r="X95" s="40">
        <f>IF(B13&lt;25,0,SUM(X81:X94))</f>
        <v>0</v>
      </c>
      <c r="Y95" s="40">
        <f>IF(B13&lt;37,0,SUM(Y81:Y94))</f>
        <v>0</v>
      </c>
      <c r="Z95" s="42">
        <f>IF(B13&lt;49,0,SUM(Z81:Z94))</f>
        <v>0</v>
      </c>
      <c r="AA95" s="142"/>
      <c r="AB95" s="142"/>
      <c r="AC95" s="142"/>
      <c r="AD95" s="142"/>
    </row>
    <row r="96" spans="1:30"/>
    <row r="97" spans="1:1">
      <c r="A97" s="13" t="s">
        <v>40</v>
      </c>
    </row>
    <row r="98" spans="1:1"/>
    <row r="99" spans="1:1"/>
    <row r="100" spans="1:1"/>
    <row r="101" spans="1:1">
      <c r="A101" s="13" t="s">
        <v>41</v>
      </c>
    </row>
    <row r="102" spans="1:1">
      <c r="A102" s="20" t="s">
        <v>67</v>
      </c>
    </row>
    <row r="103" spans="1:1">
      <c r="A103" s="3" t="s">
        <v>48</v>
      </c>
    </row>
    <row r="104" spans="1:1">
      <c r="A104" s="3" t="s">
        <v>49</v>
      </c>
    </row>
    <row r="105" spans="1:1"/>
    <row r="106" spans="1:1"/>
    <row r="107" spans="1:1">
      <c r="A107" s="13" t="s">
        <v>23</v>
      </c>
    </row>
    <row r="108" spans="1:1">
      <c r="A108" s="20" t="s">
        <v>67</v>
      </c>
    </row>
    <row r="109" spans="1:1">
      <c r="A109" s="67" t="s">
        <v>45</v>
      </c>
    </row>
    <row r="110" spans="1:1">
      <c r="A110" s="3" t="s">
        <v>47</v>
      </c>
    </row>
    <row r="111" spans="1:1">
      <c r="A111" s="3" t="s">
        <v>50</v>
      </c>
    </row>
    <row r="112" spans="1:1">
      <c r="A112" s="3" t="s">
        <v>46</v>
      </c>
    </row>
    <row r="113" spans="1:1">
      <c r="A113" s="67" t="s">
        <v>17</v>
      </c>
    </row>
    <row r="114" spans="1:1">
      <c r="A114" s="3" t="s">
        <v>51</v>
      </c>
    </row>
    <row r="115" spans="1:1"/>
  </sheetData>
  <sheetProtection algorithmName="SHA-512" hashValue="z3zqsiOEu/86cQEG5Gvg987aGS9os+RQ4Zogx9bTAhabB/jEpisyXtwXPAZPeMmUV/WCgt8pt2LiCX7WXPt9mw==" saltValue="BkFcn/S1J2EnvXpO3QBvuA==" spinCount="100000" sheet="1" objects="1" scenarios="1"/>
  <mergeCells count="22">
    <mergeCell ref="A37:C37"/>
    <mergeCell ref="A4:Q8"/>
    <mergeCell ref="B10:D10"/>
    <mergeCell ref="B11:D11"/>
    <mergeCell ref="B12:D12"/>
    <mergeCell ref="B13:D13"/>
    <mergeCell ref="A16:Z16"/>
    <mergeCell ref="A25:D27"/>
    <mergeCell ref="A34:D34"/>
    <mergeCell ref="A35:C35"/>
    <mergeCell ref="A36:C36"/>
    <mergeCell ref="G36:R36"/>
    <mergeCell ref="G48:R52"/>
    <mergeCell ref="A56:Z56"/>
    <mergeCell ref="AA58:AD77"/>
    <mergeCell ref="A79:Z79"/>
    <mergeCell ref="AA81:AD95"/>
    <mergeCell ref="A38:C38"/>
    <mergeCell ref="G38:R39"/>
    <mergeCell ref="A39:C39"/>
    <mergeCell ref="A40:C40"/>
    <mergeCell ref="A43:F43"/>
  </mergeCells>
  <conditionalFormatting sqref="Z18:Z22">
    <cfRule type="expression" dxfId="123" priority="17">
      <formula>$B$13&lt;49</formula>
    </cfRule>
  </conditionalFormatting>
  <conditionalFormatting sqref="Y18:Z22">
    <cfRule type="expression" dxfId="122" priority="18">
      <formula>$B$13&lt;37</formula>
    </cfRule>
  </conditionalFormatting>
  <conditionalFormatting sqref="X18:Z22">
    <cfRule type="expression" dxfId="121" priority="19">
      <formula>$B$13&lt;25</formula>
    </cfRule>
  </conditionalFormatting>
  <conditionalFormatting sqref="W18:Z22">
    <cfRule type="expression" dxfId="120" priority="20">
      <formula>$B$13&lt;13</formula>
    </cfRule>
  </conditionalFormatting>
  <conditionalFormatting sqref="B17 B57 B80">
    <cfRule type="expression" dxfId="119" priority="38">
      <formula>$B$13&gt;0</formula>
    </cfRule>
  </conditionalFormatting>
  <conditionalFormatting sqref="C17 C57 C80">
    <cfRule type="expression" dxfId="118" priority="37">
      <formula>$B$13&gt;12</formula>
    </cfRule>
  </conditionalFormatting>
  <conditionalFormatting sqref="D17 D57 D80">
    <cfRule type="expression" dxfId="117" priority="36">
      <formula>$B$13&gt;24</formula>
    </cfRule>
  </conditionalFormatting>
  <conditionalFormatting sqref="E17 E57 E80">
    <cfRule type="expression" dxfId="116" priority="35">
      <formula>$B$13&gt;36</formula>
    </cfRule>
  </conditionalFormatting>
  <conditionalFormatting sqref="F17 F57 F80">
    <cfRule type="expression" dxfId="115" priority="34">
      <formula>$B$13&gt;48</formula>
    </cfRule>
  </conditionalFormatting>
  <conditionalFormatting sqref="Y17:Z17 Y57:Z76 Y80:Z94 Y23:Z23">
    <cfRule type="expression" dxfId="114" priority="31">
      <formula>$B$13&lt;37</formula>
    </cfRule>
  </conditionalFormatting>
  <conditionalFormatting sqref="X17:Z17 X57:Z76 X80:Z94 X23:Z23">
    <cfRule type="expression" dxfId="113" priority="32">
      <formula>$B$13&lt;25</formula>
    </cfRule>
  </conditionalFormatting>
  <conditionalFormatting sqref="W17:Z17 W57:Z76 W80:Z94 W23:Z23">
    <cfRule type="expression" dxfId="112" priority="33">
      <formula>$B$13&lt;13</formula>
    </cfRule>
  </conditionalFormatting>
  <conditionalFormatting sqref="Z17 Z57:Z76 Z80:Z94 Z23">
    <cfRule type="expression" dxfId="111" priority="30">
      <formula>$B$13&lt;49</formula>
    </cfRule>
  </conditionalFormatting>
  <conditionalFormatting sqref="F44:F46 F48:F52">
    <cfRule type="expression" dxfId="110" priority="21">
      <formula>$B$13&lt;48</formula>
    </cfRule>
  </conditionalFormatting>
  <conditionalFormatting sqref="B44">
    <cfRule type="expression" dxfId="109" priority="29">
      <formula>$B$13&gt;0</formula>
    </cfRule>
  </conditionalFormatting>
  <conditionalFormatting sqref="C44">
    <cfRule type="expression" dxfId="108" priority="28">
      <formula>$B$13&gt;12</formula>
    </cfRule>
  </conditionalFormatting>
  <conditionalFormatting sqref="D44">
    <cfRule type="expression" dxfId="107" priority="27">
      <formula>$B$13&gt;24</formula>
    </cfRule>
  </conditionalFormatting>
  <conditionalFormatting sqref="E44">
    <cfRule type="expression" dxfId="106" priority="26">
      <formula>$B$13&gt;36</formula>
    </cfRule>
  </conditionalFormatting>
  <conditionalFormatting sqref="F44">
    <cfRule type="expression" dxfId="105" priority="25">
      <formula>$B$13&gt;48</formula>
    </cfRule>
  </conditionalFormatting>
  <conditionalFormatting sqref="E44:F46 E48:F52">
    <cfRule type="expression" dxfId="104" priority="22">
      <formula>$B$13&lt;37</formula>
    </cfRule>
  </conditionalFormatting>
  <conditionalFormatting sqref="D44:F46 D48:F52">
    <cfRule type="expression" dxfId="103" priority="23">
      <formula>$B$13&lt;25</formula>
    </cfRule>
  </conditionalFormatting>
  <conditionalFormatting sqref="C44:F46 C48:F52">
    <cfRule type="expression" dxfId="102" priority="24">
      <formula>$B$13&lt;13</formula>
    </cfRule>
  </conditionalFormatting>
  <conditionalFormatting sqref="C18:F18">
    <cfRule type="expression" dxfId="101" priority="16">
      <formula>$B$13&lt;13</formula>
    </cfRule>
  </conditionalFormatting>
  <conditionalFormatting sqref="D18:F18">
    <cfRule type="expression" dxfId="100" priority="15">
      <formula>AND($B$13&gt;12,$B$13&lt;=24)</formula>
    </cfRule>
  </conditionalFormatting>
  <conditionalFormatting sqref="E18:F18">
    <cfRule type="expression" dxfId="99" priority="14">
      <formula>AND($B$13&gt;24,$B$13&lt;=36)</formula>
    </cfRule>
  </conditionalFormatting>
  <conditionalFormatting sqref="F18">
    <cfRule type="expression" dxfId="98" priority="13">
      <formula>AND($B$13&gt;36,$B$13&lt;=48)</formula>
    </cfRule>
  </conditionalFormatting>
  <conditionalFormatting sqref="Y77:Z77">
    <cfRule type="expression" dxfId="97" priority="10">
      <formula>$B$13&lt;37</formula>
    </cfRule>
  </conditionalFormatting>
  <conditionalFormatting sqref="X77:Z77">
    <cfRule type="expression" dxfId="96" priority="11">
      <formula>$B$13&lt;25</formula>
    </cfRule>
  </conditionalFormatting>
  <conditionalFormatting sqref="W77:Z77">
    <cfRule type="expression" dxfId="95" priority="12">
      <formula>$B$13&lt;13</formula>
    </cfRule>
  </conditionalFormatting>
  <conditionalFormatting sqref="Z77">
    <cfRule type="expression" dxfId="94" priority="9">
      <formula>$B$13&lt;49</formula>
    </cfRule>
  </conditionalFormatting>
  <conditionalFormatting sqref="Y95:Z95">
    <cfRule type="expression" dxfId="93" priority="6">
      <formula>$B$13&lt;37</formula>
    </cfRule>
  </conditionalFormatting>
  <conditionalFormatting sqref="X95:Z95">
    <cfRule type="expression" dxfId="92" priority="7">
      <formula>$B$13&lt;25</formula>
    </cfRule>
  </conditionalFormatting>
  <conditionalFormatting sqref="W95:Z95">
    <cfRule type="expression" dxfId="91" priority="8">
      <formula>$B$13&lt;13</formula>
    </cfRule>
  </conditionalFormatting>
  <conditionalFormatting sqref="Z95">
    <cfRule type="expression" dxfId="90" priority="5">
      <formula>$B$13&lt;49</formula>
    </cfRule>
  </conditionalFormatting>
  <conditionalFormatting sqref="F47">
    <cfRule type="expression" dxfId="89" priority="1">
      <formula>$B$13&lt;48</formula>
    </cfRule>
  </conditionalFormatting>
  <conditionalFormatting sqref="E47:F47">
    <cfRule type="expression" dxfId="88" priority="2">
      <formula>$B$13&lt;37</formula>
    </cfRule>
  </conditionalFormatting>
  <conditionalFormatting sqref="D47:F47">
    <cfRule type="expression" dxfId="87" priority="3">
      <formula>$B$13&lt;25</formula>
    </cfRule>
  </conditionalFormatting>
  <conditionalFormatting sqref="C47:F47">
    <cfRule type="expression" dxfId="86" priority="4">
      <formula>$B$13&lt;13</formula>
    </cfRule>
  </conditionalFormatting>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12</vt:i4>
      </vt:variant>
    </vt:vector>
  </HeadingPairs>
  <TitlesOfParts>
    <vt:vector size="12" baseType="lpstr">
      <vt:lpstr>Deckblatt</vt:lpstr>
      <vt:lpstr>Finanzierungslücken Übersicht</vt:lpstr>
      <vt:lpstr>Burgenland</vt:lpstr>
      <vt:lpstr>Kärnten</vt:lpstr>
      <vt:lpstr>Niederösterreich</vt:lpstr>
      <vt:lpstr>Oberösterreich</vt:lpstr>
      <vt:lpstr>Salzburg</vt:lpstr>
      <vt:lpstr>Steiermark</vt:lpstr>
      <vt:lpstr>Tirol</vt:lpstr>
      <vt:lpstr>Voralberg</vt:lpstr>
      <vt:lpstr>Wien</vt:lpstr>
      <vt:lpstr>Gesamtprojekt</vt:lpstr>
    </vt:vector>
  </TitlesOfParts>
  <Company>FFG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Martina Jilka</dc:creator>
  <cp:lastModifiedBy>Agata Tichy</cp:lastModifiedBy>
  <cp:lastPrinted>2018-08-28T06:07:04Z</cp:lastPrinted>
  <dcterms:created xsi:type="dcterms:W3CDTF">2013-04-04T13:20:17Z</dcterms:created>
  <dcterms:modified xsi:type="dcterms:W3CDTF">2022-05-05T07:36:01Z</dcterms:modified>
</cp:coreProperties>
</file>