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75" windowWidth="11595" windowHeight="8445" tabRatio="984" firstSheet="7" activeTab="11"/>
  </bookViews>
  <sheets>
    <sheet name="I. Deckblatt" sheetId="1" r:id="rId1"/>
    <sheet name="II. Kurzbezeichnungen" sheetId="2" r:id="rId2"/>
    <sheet name="III. Indikatoren Projekt FH" sheetId="3" r:id="rId3"/>
    <sheet name="IV. Indikatoren Folgeprojekte" sheetId="4" r:id="rId4"/>
    <sheet name="1.1. Personaleinsatz" sheetId="5" r:id="rId5"/>
    <sheet name="1.2. Personalkosten inkl. GK" sheetId="6" r:id="rId6"/>
    <sheet name="2. sonstige Einzelkosten" sheetId="7" r:id="rId7"/>
    <sheet name="3. Gesamtkosten" sheetId="8" r:id="rId8"/>
    <sheet name="4. Eigenmittel Partner" sheetId="9" r:id="rId9"/>
    <sheet name="5. Finanzierung" sheetId="10" r:id="rId10"/>
    <sheet name="Zusatz FHplusinCOIN_SV" sheetId="11" r:id="rId11"/>
    <sheet name="6. IST Kosten &amp; Finanzierung" sheetId="12" r:id="rId12"/>
    <sheet name="7. IST Eigenmittel Partner" sheetId="13" r:id="rId13"/>
    <sheet name="8. IST-Abrechnung" sheetId="14" r:id="rId14"/>
    <sheet name="Ist-Zusatz_FHplusinCOIN_SV" sheetId="15" state="hidden" r:id="rId15"/>
  </sheets>
  <definedNames>
    <definedName name="Anl_Sp_einfach">#REF!</definedName>
    <definedName name="Anl_Sp_erweitert">#REF!</definedName>
    <definedName name="BDK1">#REF!</definedName>
    <definedName name="BDK2">#REF!</definedName>
    <definedName name="BDK3">#REF!</definedName>
    <definedName name="BDKk">#REF!</definedName>
    <definedName name="BFgesamt1">#REF!</definedName>
    <definedName name="BFgesamt2">#REF!</definedName>
    <definedName name="BFgesamt3">#REF!</definedName>
    <definedName name="BFgesamtkum">#REF!</definedName>
    <definedName name="BGK1">#REF!</definedName>
    <definedName name="BGK2">#REF!</definedName>
    <definedName name="BGK3">#REF!</definedName>
    <definedName name="BGKk">#REF!</definedName>
    <definedName name="BPK1">#REF!</definedName>
    <definedName name="BPK2">#REF!</definedName>
    <definedName name="BPK3">#REF!</definedName>
    <definedName name="BPKk">#REF!</definedName>
    <definedName name="BSK1">#REF!</definedName>
    <definedName name="BSK2">#REF!</definedName>
    <definedName name="BSK3">#REF!</definedName>
    <definedName name="BSKk">#REF!</definedName>
    <definedName name="_xlnm.Print_Area" localSheetId="4">'1.1. Personaleinsatz'!$A$1:$N$31</definedName>
    <definedName name="_xlnm.Print_Area" localSheetId="5">'1.2. Personalkosten inkl. GK'!$A$1:$J$71</definedName>
    <definedName name="_xlnm.Print_Area" localSheetId="6">'2. sonstige Einzelkosten'!$A$1:$H$213</definedName>
    <definedName name="_xlnm.Print_Area" localSheetId="7">'3. Gesamtkosten'!$A$1:$H$50</definedName>
    <definedName name="_xlnm.Print_Area" localSheetId="8">'4. Eigenmittel Partner'!$A$1:$N$23</definedName>
    <definedName name="_xlnm.Print_Area" localSheetId="9">'5. Finanzierung'!$A$1:$K$29</definedName>
    <definedName name="_xlnm.Print_Area" localSheetId="11">'6. IST Kosten &amp; Finanzierung'!$A$1:$J$72</definedName>
    <definedName name="_xlnm.Print_Area" localSheetId="12">'7. IST Eigenmittel Partner'!$A$1:$N$24</definedName>
    <definedName name="_xlnm.Print_Area" localSheetId="13">'8. IST-Abrechnung'!$A$1:$L$131</definedName>
    <definedName name="_xlnm.Print_Area" localSheetId="0">'I. Deckblatt'!$A$1:$K$48</definedName>
    <definedName name="_xlnm.Print_Titles" localSheetId="3">'IV. Indikatoren Folgeprojekte'!$4:$5</definedName>
    <definedName name="IDK1">#REF!</definedName>
    <definedName name="IDK2">#REF!</definedName>
    <definedName name="IDK3">#REF!</definedName>
    <definedName name="IDKk">#REF!</definedName>
    <definedName name="IFgesamt1">#REF!</definedName>
    <definedName name="IFgesamt2">#REF!</definedName>
    <definedName name="IFgesamt3">#REF!</definedName>
    <definedName name="IFgesamtkum">#REF!</definedName>
    <definedName name="IGK1">#REF!</definedName>
    <definedName name="IGK2">#REF!</definedName>
    <definedName name="IGK3">#REF!</definedName>
    <definedName name="IGKk">#REF!</definedName>
    <definedName name="IPK1">#REF!</definedName>
    <definedName name="IPK2">#REF!</definedName>
    <definedName name="IPK3">#REF!</definedName>
    <definedName name="IPKk">#REF!</definedName>
    <definedName name="ISK1">#REF!</definedName>
    <definedName name="ISK2">#REF!</definedName>
    <definedName name="ISK3">#REF!</definedName>
    <definedName name="ISKk">#REF!</definedName>
    <definedName name="PPDK1">#REF!</definedName>
    <definedName name="PPDK2">#REF!</definedName>
    <definedName name="PPDK3">#REF!</definedName>
    <definedName name="PPDKk">#REF!</definedName>
    <definedName name="PPFgesamt1">#REF!</definedName>
    <definedName name="PPFgesamt2">#REF!</definedName>
    <definedName name="PPFgesamt3">#REF!</definedName>
    <definedName name="PPFgesamtkum">#REF!</definedName>
    <definedName name="PPgesamt1">#REF!</definedName>
    <definedName name="PPGK1">#REF!</definedName>
    <definedName name="PPGK2">#REF!</definedName>
    <definedName name="PPGK3">#REF!</definedName>
    <definedName name="PPGKk">#REF!</definedName>
    <definedName name="PPPK1">#REF!</definedName>
    <definedName name="PPPK2">#REF!</definedName>
    <definedName name="PPPK3">#REF!</definedName>
    <definedName name="PPPKk">#REF!</definedName>
    <definedName name="PPSK1">#REF!</definedName>
    <definedName name="PPSK2">#REF!</definedName>
    <definedName name="PPSK3">#REF!</definedName>
    <definedName name="PPSKk">#REF!</definedName>
  </definedNames>
  <calcPr fullCalcOnLoad="1"/>
</workbook>
</file>

<file path=xl/sharedStrings.xml><?xml version="1.0" encoding="utf-8"?>
<sst xmlns="http://schemas.openxmlformats.org/spreadsheetml/2006/main" count="893" uniqueCount="395">
  <si>
    <t>Niederösterreich</t>
  </si>
  <si>
    <t>Oberösterreich</t>
  </si>
  <si>
    <t>Steiermark</t>
  </si>
  <si>
    <t>Tirol</t>
  </si>
  <si>
    <t>Vorarlberg</t>
  </si>
  <si>
    <t>in %</t>
  </si>
  <si>
    <t>a.</t>
  </si>
  <si>
    <t>b.</t>
  </si>
  <si>
    <t>c.</t>
  </si>
  <si>
    <t>d.</t>
  </si>
  <si>
    <t>Burgenland</t>
  </si>
  <si>
    <t>Kärnten</t>
  </si>
  <si>
    <t>Salzburg</t>
  </si>
  <si>
    <t>1)</t>
  </si>
  <si>
    <t>Cash</t>
  </si>
  <si>
    <t>In-Kind</t>
  </si>
  <si>
    <t>Kurztitel:</t>
  </si>
  <si>
    <t>von:</t>
  </si>
  <si>
    <t>bis:</t>
  </si>
  <si>
    <t>Die folgenden Tabellen sind:</t>
  </si>
  <si>
    <t>TT.MM.JJJJ</t>
  </si>
  <si>
    <t>Datum:</t>
  </si>
  <si>
    <t>Personalkosten</t>
  </si>
  <si>
    <t>Funktion</t>
  </si>
  <si>
    <t>Vor- und Nachname</t>
  </si>
  <si>
    <t>Jahr 1</t>
  </si>
  <si>
    <t>Jahr 2</t>
  </si>
  <si>
    <t>Jahr 3</t>
  </si>
  <si>
    <t>Jahr 4</t>
  </si>
  <si>
    <t>Jahr 5</t>
  </si>
  <si>
    <t>Summe</t>
  </si>
  <si>
    <t>Gesamt</t>
  </si>
  <si>
    <t>Personalkosten pro Jahr</t>
  </si>
  <si>
    <t>Jahre 1-5</t>
  </si>
  <si>
    <t>Gesamt
Jahre 1-5</t>
  </si>
  <si>
    <t>Bezeichnung</t>
  </si>
  <si>
    <t>Kosten</t>
  </si>
  <si>
    <t>Gesamtkosten</t>
  </si>
  <si>
    <t>Bund</t>
  </si>
  <si>
    <t>Land</t>
  </si>
  <si>
    <t>andere öffentliche Fördergeber</t>
  </si>
  <si>
    <t>Finanzierung gesamt</t>
  </si>
  <si>
    <t xml:space="preserve">Jahr 5 </t>
  </si>
  <si>
    <t>Bitte beachten Sie die Regelungen zu den Maximalstundensätzen (Leitfaden)</t>
  </si>
  <si>
    <t>Arbeitspaket</t>
  </si>
  <si>
    <t>w/m</t>
  </si>
  <si>
    <t>Reisekosten</t>
  </si>
  <si>
    <t>&gt;Name&lt;</t>
  </si>
  <si>
    <t>Antrag</t>
  </si>
  <si>
    <t>Wissenschaftliche Partner (WP)</t>
  </si>
  <si>
    <t>a. Arbeitspakete</t>
  </si>
  <si>
    <t>F&amp;E-Infrastruktur Nutzung</t>
  </si>
  <si>
    <t>2. Eigenmittel</t>
  </si>
  <si>
    <t>Anteil
in %</t>
  </si>
  <si>
    <t>Unternehmenspartner (UP)</t>
  </si>
  <si>
    <t>Zeichnungsberechtigte Person:</t>
  </si>
  <si>
    <t>Unterschrift der zeichnungsberechtigten Person:</t>
  </si>
  <si>
    <t>+ Firmenstempel</t>
  </si>
  <si>
    <t xml:space="preserve">Zeichnungsberechtigte Person:  </t>
  </si>
  <si>
    <t>Kurzbezeichnung
(max. 5 Zeichen)</t>
  </si>
  <si>
    <t>Bezeichnung des Arbeitspakets</t>
  </si>
  <si>
    <t>Name laut Firmenbuchauszug</t>
  </si>
  <si>
    <t>Langtitel:</t>
  </si>
  <si>
    <t>Bitte beachten Sie, dass die nachstehenden Kurzbezeichnungen der Arbeitpakete in die Kostentabellen übernommen werden. Führen Sie daher bitte hier alle geplanten Arbeitspakete an. In den Kostentabellen ist die jeweilige Kostenkategorie auf die Arbeitspakete aufzuteilen.</t>
  </si>
  <si>
    <t>Laufzeit:</t>
  </si>
  <si>
    <t>Personalstunden</t>
  </si>
  <si>
    <t>1. Förderung</t>
  </si>
  <si>
    <t>1.1. Personaleinsatz</t>
  </si>
  <si>
    <t>1.2.a. Personalkosten in EUR</t>
  </si>
  <si>
    <t>1.2.b. Personalkosten pro Partner</t>
  </si>
  <si>
    <t>1.1.a. Stundensätze und Personalstunden</t>
  </si>
  <si>
    <t>FH-Erhalter</t>
  </si>
  <si>
    <t>Teil B: Tabellenteil zum Bericht</t>
  </si>
  <si>
    <t>FörderungsnehmerIn:</t>
  </si>
  <si>
    <t>Leitung des Zentrums:</t>
  </si>
  <si>
    <t>Genehmigtes Gesamtvolumen:</t>
  </si>
  <si>
    <t>Genehmigte Bundesförderung:</t>
  </si>
  <si>
    <t>Projektplan</t>
  </si>
  <si>
    <t>1. Jahresbericht</t>
  </si>
  <si>
    <t>Bitte beachten Sie, dass die nachstehenden Kurzbezeichnungen der Partner inkl. FörderungsnehmerIn in die Kostentabellen übernommen werden. Führen Sie daher bitte hier alle geplanten Partner an.</t>
  </si>
  <si>
    <t>b. Partner (inkl. FörderungsnehmerIn)</t>
  </si>
  <si>
    <r>
      <t xml:space="preserve">Partner
</t>
    </r>
    <r>
      <rPr>
        <b/>
        <sz val="9"/>
        <rFont val="Arial"/>
        <family val="2"/>
      </rPr>
      <t>(inkl. FörderungsnehmerIn)</t>
    </r>
  </si>
  <si>
    <r>
      <t xml:space="preserve">Partner
</t>
    </r>
    <r>
      <rPr>
        <b/>
        <sz val="9"/>
        <rFont val="Arial"/>
        <family val="2"/>
      </rPr>
      <t>(inkl. Förderungs-
nehmerIn)</t>
    </r>
  </si>
  <si>
    <r>
      <t xml:space="preserve">Stundensatz inkl. Gemeinkosten </t>
    </r>
    <r>
      <rPr>
        <b/>
        <vertAlign val="superscript"/>
        <sz val="10"/>
        <rFont val="Arial"/>
        <family val="2"/>
      </rPr>
      <t>1)</t>
    </r>
  </si>
  <si>
    <t>1.2. Personalkosten inkl. Gemeinkosten</t>
  </si>
  <si>
    <t>Partner (inkl. FörderungsnehmerIn)</t>
  </si>
  <si>
    <t>2. sonstige Einzelkosten</t>
  </si>
  <si>
    <t>Die sonstigen Einzelkosten umfassen folgende vier Kostenkategorien:</t>
  </si>
  <si>
    <t>2.1. F&amp;E-Infrastruktur Nutzung</t>
  </si>
  <si>
    <t>2.2. Reisekosten</t>
  </si>
  <si>
    <t xml:space="preserve">2.3. Sach- und Materialkosten </t>
  </si>
  <si>
    <t>2.4. Drittkosten (Leistungen Dritter)</t>
  </si>
  <si>
    <t>2.1.a. F&amp;E-Infrastruktur Nutzung gesamt</t>
  </si>
  <si>
    <t>2.1.b. F&amp;E-Infrastruktur Nutzung pro Partner</t>
  </si>
  <si>
    <t>Tab. 2.1.a. F&amp;E-Infrastruktur Nuzung gesamt = 
Tab. 2.1.b. F&amp;E-Infrastruktur Nutzung pro Partner (Kontrollsumme)</t>
  </si>
  <si>
    <t>2.2.a. Reisekosten gesamt</t>
  </si>
  <si>
    <t>2.2.b. Reisekosten pro Partner</t>
  </si>
  <si>
    <t>Tab. 2.2.a. Reisekosten gesamt = 
Tab. 2.2.b. Reisekosten pro Partner (Kontrollsumme)</t>
  </si>
  <si>
    <t>2.3.a. Sach- und Materialkosten gesamt</t>
  </si>
  <si>
    <t>2.3.b. Sach- und Materialkosten pro Partner</t>
  </si>
  <si>
    <t>Tab. 2.3.a. Sach- und Materialkosten gesamt = 
Tab. 2.3.b. Sach- und Materialkosten pro Partner (Kontrollsumme)</t>
  </si>
  <si>
    <t>2.4.b. Drittkosten pro Partner</t>
  </si>
  <si>
    <t>Tab. 2.4.a. Drittkosten gesamt = 
Tab. 2.4.b. Drittkosten pro Partner (Kontrollsumme)</t>
  </si>
  <si>
    <t>2.5.a. sonstige Einzelkosten gesamt</t>
  </si>
  <si>
    <t>Sach- und Materialkosten</t>
  </si>
  <si>
    <t>Drittkosten (Kosten für Leistungen Dritter)</t>
  </si>
  <si>
    <t>2.5.b. sonstige Einzelkosten pro Partner</t>
  </si>
  <si>
    <t>Tab 2.5.a. sonstige Einzelkosten gesamt = 
Tab. 2.5.b. sonstige Einzelkosten pro Partner (Kontrollsumme)</t>
  </si>
  <si>
    <t>2.5.c. sonstige Einzelkosten pro Arbeitspaket</t>
  </si>
  <si>
    <t>Tab. 2.5.a. sonstige Einzelkosten gesamt =
Tab. 2.5.c. sonstige Einzelkosten pro Arbeitspaket (Kontrollsumme)</t>
  </si>
  <si>
    <t xml:space="preserve">Partner -
nur FH möglich </t>
  </si>
  <si>
    <t xml:space="preserve">Partner (inkl. FörderungsnehmerIn) - nur FH möglich </t>
  </si>
  <si>
    <t xml:space="preserve">sonstige Einzelkosten </t>
  </si>
  <si>
    <t>3. Gesamtkosten</t>
  </si>
  <si>
    <t>3.1. Gesamtkosten-Übersicht</t>
  </si>
  <si>
    <t>3.3. Gesamtkosten pro Arbeitspaket</t>
  </si>
  <si>
    <t>3.2. Gesamtkosten pro Partner</t>
  </si>
  <si>
    <t>Tab. 3.1. Gesamtkosten-Übersicht = 
Tab. 3.2. Gesamtkosten pro Partner 
(Kontrollsumme)</t>
  </si>
  <si>
    <t>Tab. 3.1. Gesamtkosten-Übersicht = 
Tab. 3.3. Gesamtkosten pro Arbeitspaket (Kontrollsumme)</t>
  </si>
  <si>
    <t>Projektantrag</t>
  </si>
  <si>
    <t>Partner
(inkl. FörderungswerberIn)</t>
  </si>
  <si>
    <t xml:space="preserve">Projektplan </t>
  </si>
  <si>
    <t>4. Eigenmittel - Partner</t>
  </si>
  <si>
    <t>4.1. Eigenmittel pro Jahr</t>
  </si>
  <si>
    <t>5. Finanzierung</t>
  </si>
  <si>
    <t>5.1. Finanzierung - gesamt</t>
  </si>
  <si>
    <t>Tab. 3.1. Gesamtkosten-Übersicht =
Tab. 5.1. Finanzierung gesamt
(Kontrollsumme)</t>
  </si>
  <si>
    <t>IST</t>
  </si>
  <si>
    <t xml:space="preserve">Kosten &amp; Finanzierung </t>
  </si>
  <si>
    <t xml:space="preserve">1. Kosten </t>
  </si>
  <si>
    <t xml:space="preserve">Personalkosten </t>
  </si>
  <si>
    <t xml:space="preserve">Gesamtkosten </t>
  </si>
  <si>
    <t>2. Förderung</t>
  </si>
  <si>
    <t>6.2. IST Gesamtkosten pro Partner</t>
  </si>
  <si>
    <t>6.3. IST Gesamtkosten pro Arbeitspaket</t>
  </si>
  <si>
    <t>Tab. 6.1. Kosten &amp; Finanzierung - gesamt = 
Tab. 6.2. IST Gesamtkosten pro Partner 
(Kontrollsumme)</t>
  </si>
  <si>
    <t>von</t>
  </si>
  <si>
    <t>bis</t>
  </si>
  <si>
    <t>PARTNER</t>
  </si>
  <si>
    <t>Berichtszeitraum:</t>
  </si>
  <si>
    <t>vorsteuerabzugsberechtigt:</t>
  </si>
  <si>
    <t>ja</t>
  </si>
  <si>
    <t>nein</t>
  </si>
  <si>
    <t>Projekt:</t>
  </si>
  <si>
    <t>(FFG-Nr./Titel)</t>
  </si>
  <si>
    <t>Name</t>
  </si>
  <si>
    <t>Stunden</t>
  </si>
  <si>
    <t>GKZ
(%)</t>
  </si>
  <si>
    <t>Std.Satz
inkl. GKZ</t>
  </si>
  <si>
    <t>Wert in EUR
(netto)</t>
  </si>
  <si>
    <t>Firma/Name</t>
  </si>
  <si>
    <t>Rechnungs-
datum</t>
  </si>
  <si>
    <t>Rechnungs-
betrag</t>
  </si>
  <si>
    <t>Zahlungs-
datum</t>
  </si>
  <si>
    <t>USt.</t>
  </si>
  <si>
    <t>Gesamtkosten:</t>
  </si>
  <si>
    <t>Erhaltene Förderung</t>
  </si>
  <si>
    <t xml:space="preserve">Wert in EUR
</t>
  </si>
  <si>
    <t>Erstellt von:</t>
  </si>
  <si>
    <t>Unterschrift:</t>
  </si>
  <si>
    <r>
      <t xml:space="preserve">Jahresbericht </t>
    </r>
    <r>
      <rPr>
        <sz val="9"/>
        <rFont val="Arial"/>
        <family val="2"/>
      </rPr>
      <t>(Angabe: 1., 2., …)</t>
    </r>
  </si>
  <si>
    <r>
      <t xml:space="preserve">Zahlungs-
betrag
</t>
    </r>
    <r>
      <rPr>
        <sz val="7"/>
        <color indexed="9"/>
        <rFont val="Arial"/>
        <family val="2"/>
      </rPr>
      <t>(abzgl. Skonto)</t>
    </r>
  </si>
  <si>
    <t>7. IST Eigenmittel - Partner</t>
  </si>
  <si>
    <t>AP</t>
  </si>
  <si>
    <t xml:space="preserve">Sach- und Materialkosten </t>
  </si>
  <si>
    <t xml:space="preserve">Reisekosten </t>
  </si>
  <si>
    <t>Sonstige Einzelkosten</t>
  </si>
  <si>
    <t>Bezeichnung
(Reiseziel /Tätigkeit)</t>
  </si>
  <si>
    <t>am / von-bis</t>
  </si>
  <si>
    <t>FFG - Projektnummer:</t>
  </si>
  <si>
    <t xml:space="preserve">II. Kurzbezeichnungen im Teil B </t>
  </si>
  <si>
    <t>Tab. 1.2.a. Personalkosten in EUR =
Tab. 1.2.b. Personalkosten pro Partner (Kontrollsumme)</t>
  </si>
  <si>
    <t>Tab. 1.2.a. Personalkosten in EUR =
Tab. 1.2.c. Personalkosten pro Arbeitspaket (Kontrollsumme)</t>
  </si>
  <si>
    <t xml:space="preserve">1.2.c. Personalkosten pro Arbeitspaket </t>
  </si>
  <si>
    <t xml:space="preserve">Personalkosten inkl. Gemeinkosten </t>
  </si>
  <si>
    <t>Tab. 6.1. Kosten &amp; Finanzierung-gesamt = 
Tab. 6.2. IST Gesamtkosten pro Arbeitspaket (Kontrollsumme)</t>
  </si>
  <si>
    <t>Eingangsdatum</t>
  </si>
  <si>
    <t>Erhaltene Förderung / Eigenmittel - Nur von der FH auszufüllen!!!</t>
  </si>
  <si>
    <t>7.1. IST - Partner - Eigenmittel</t>
  </si>
  <si>
    <t>anteilige Nutzung 
in EUR</t>
  </si>
  <si>
    <r>
      <t>Fh</t>
    </r>
    <r>
      <rPr>
        <b/>
        <i/>
        <sz val="16"/>
        <rFont val="Arial"/>
        <family val="2"/>
      </rPr>
      <t>plus</t>
    </r>
    <r>
      <rPr>
        <b/>
        <sz val="16"/>
        <rFont val="Arial"/>
        <family val="2"/>
      </rPr>
      <t xml:space="preserve"> in COIN</t>
    </r>
  </si>
  <si>
    <t>Die folgende Tabelle dient Ihnen zur Überprüfung der Höhe der Kosten der Umsetzungsphase (gemäß Leitfaden):</t>
  </si>
  <si>
    <t>Summe der Kosten der Aufbauphase</t>
  </si>
  <si>
    <r>
      <t>Referenzwert</t>
    </r>
    <r>
      <rPr>
        <sz val="10"/>
        <rFont val="Arial"/>
        <family val="0"/>
      </rPr>
      <t xml:space="preserve"> (Durschnittswert der Kosten Aufbauphase)</t>
    </r>
  </si>
  <si>
    <t>Max. zulässige förderbare Kosten für die Umsetzungsphase</t>
  </si>
  <si>
    <t>Kosten der Aufbauphase</t>
  </si>
  <si>
    <t>max. zulässige förderbare Kosten für die Umsetzungsphase</t>
  </si>
  <si>
    <t>max. zulässige Gesamtkosten</t>
  </si>
  <si>
    <t>In Tab. Z1.a. ausgewiesene Gesamtkosten</t>
  </si>
  <si>
    <t>Differenz-Kontrolle</t>
  </si>
  <si>
    <r>
      <t xml:space="preserve">Dauer der </t>
    </r>
    <r>
      <rPr>
        <b/>
        <sz val="10"/>
        <rFont val="Arial"/>
        <family val="0"/>
      </rPr>
      <t>Aufbauphase</t>
    </r>
    <r>
      <rPr>
        <sz val="10"/>
        <rFont val="Arial"/>
        <family val="0"/>
      </rPr>
      <t xml:space="preserve"> (in Jahren)</t>
    </r>
  </si>
  <si>
    <r>
      <t>Dauer der</t>
    </r>
    <r>
      <rPr>
        <b/>
        <sz val="10"/>
        <rFont val="Arial"/>
        <family val="0"/>
      </rPr>
      <t xml:space="preserve"> Umsetzungsphase</t>
    </r>
    <r>
      <rPr>
        <sz val="10"/>
        <rFont val="Arial"/>
        <family val="0"/>
      </rPr>
      <t xml:space="preserve"> (in Jahren)</t>
    </r>
  </si>
  <si>
    <t>e.</t>
  </si>
  <si>
    <t>andere Dritte</t>
  </si>
  <si>
    <t>2. Jahresbericht</t>
  </si>
  <si>
    <t>3. Jahresbericht</t>
  </si>
  <si>
    <t>4. Jahresbericht</t>
  </si>
  <si>
    <t>5. Jahresbericht</t>
  </si>
  <si>
    <t xml:space="preserve">Kosten Aufbauphase </t>
  </si>
  <si>
    <t xml:space="preserve">Kosten Umsatzungsphase </t>
  </si>
  <si>
    <t xml:space="preserve">Summe </t>
  </si>
  <si>
    <t>3. Eigenmittel</t>
  </si>
  <si>
    <t xml:space="preserve">IST-Aufbauphase </t>
  </si>
  <si>
    <t xml:space="preserve">IST-Kosten Aufbauphase </t>
  </si>
  <si>
    <t xml:space="preserve">PLAN-Kosten Umsatzungsphase </t>
  </si>
  <si>
    <t>PLAN-Umsetzungphase lt. Projektplan</t>
  </si>
  <si>
    <t>Gesamte Nutzungsdauer
in Jahren</t>
  </si>
  <si>
    <t xml:space="preserve">Aktivierungs-datum </t>
  </si>
  <si>
    <t xml:space="preserve">Anschaffungs-kosten </t>
  </si>
  <si>
    <t>jährliche Abschreibung lt. Anlagenlagenbuchhaltung</t>
  </si>
  <si>
    <t>Bezeichnung der Maschine / Anlagegut</t>
  </si>
  <si>
    <t>Nutzung in Stunden</t>
  </si>
  <si>
    <t>Maschinenstundensatz</t>
  </si>
  <si>
    <t>Zusatzblatt 2: FHplusinCOIN_Strukturaufbauvorhaben</t>
  </si>
  <si>
    <t>Z2.a. Gesamtkosten-Übersicht</t>
  </si>
  <si>
    <t>6. IST Kosten &amp; Finanzierung</t>
  </si>
  <si>
    <t>6.1. IST Kosten &amp; Finanzierung - gesamt</t>
  </si>
  <si>
    <t>Bezugsgröße Förderungsjahr</t>
  </si>
  <si>
    <t>1. Jahr</t>
  </si>
  <si>
    <t>2. Jahr</t>
  </si>
  <si>
    <t>3. Jahr</t>
  </si>
  <si>
    <t>Humanressourcen im Förderungsjahr</t>
  </si>
  <si>
    <t>Anzahl der MitarbeiterInnen im Projekt (Köpfe)</t>
  </si>
  <si>
    <t>von Partnern</t>
  </si>
  <si>
    <t>von der FH</t>
  </si>
  <si>
    <t xml:space="preserve">   davon männlich</t>
  </si>
  <si>
    <t xml:space="preserve">   davon weiblich</t>
  </si>
  <si>
    <t>FH Personal im Projekt: Zugänge</t>
  </si>
  <si>
    <t>davon männlich</t>
  </si>
  <si>
    <t>davon weiblich</t>
  </si>
  <si>
    <t>FH Personal im Projekt: Abgänge</t>
  </si>
  <si>
    <t>Anzahl DissertantInnen</t>
  </si>
  <si>
    <t>Outputs im Förderungsjahr</t>
  </si>
  <si>
    <t>Anzahl Publikationen</t>
  </si>
  <si>
    <t>davon reviewed</t>
  </si>
  <si>
    <t>davon Ko-Autorenschaft zwischen ProjektpartnerInnen</t>
  </si>
  <si>
    <t>Anzahl Konferenzteilnahmen</t>
  </si>
  <si>
    <t>davon eingeladen als Vortragende</t>
  </si>
  <si>
    <t>Anzahl Patente</t>
  </si>
  <si>
    <t>Anzahl Lizenzierungen</t>
  </si>
  <si>
    <t>Anzahl abgeschlossene Dissertationen</t>
  </si>
  <si>
    <t>Anzahl Preise und Prämierungen</t>
  </si>
  <si>
    <t>Forschungseinheit:</t>
  </si>
  <si>
    <t>&gt;xxx&lt;</t>
  </si>
  <si>
    <t>Bezugsgröße Geschäftsjahr:</t>
  </si>
  <si>
    <t>von TT.MM.JJJJ - bis TT.MM.JJJJ</t>
  </si>
  <si>
    <t>letztes Geschäftsjahr vor Projektstart</t>
  </si>
  <si>
    <t>letztes Geschäftsjahr vor Projektende</t>
  </si>
  <si>
    <t xml:space="preserve">Humanressourcen </t>
  </si>
  <si>
    <t>in
Köpfen</t>
  </si>
  <si>
    <t>in
VZÄ</t>
  </si>
  <si>
    <t>in VZÄ F&amp;E/
VZÄ gesamt (in %)</t>
  </si>
  <si>
    <t>Anzahl der MitarbeiterInnen für F&amp;E in der Forschungseinheit</t>
  </si>
  <si>
    <t>Anzahl der DissertantInnen in Projekten der Forschungseinheit</t>
  </si>
  <si>
    <t>Anzahl der DiplomandInnen in Projekten der Forschungseinheit</t>
  </si>
  <si>
    <t>Umsatz und Projekte</t>
  </si>
  <si>
    <t>F&amp;E Umsatz in der Forschungseinheit</t>
  </si>
  <si>
    <t>davon aus öffentlicher Finanzierung / Förderung</t>
  </si>
  <si>
    <t>(bitte auswählen)</t>
  </si>
  <si>
    <t>davon aus der Wirtschaft</t>
  </si>
  <si>
    <t>davon von der FH eigenfinanziert</t>
  </si>
  <si>
    <t>Anzahl der laufenden F&amp;E Projekte in der Forschungseinheit</t>
  </si>
  <si>
    <t>Folgeprojekte</t>
  </si>
  <si>
    <t xml:space="preserve">Nr. </t>
  </si>
  <si>
    <t>Projekttitel</t>
  </si>
  <si>
    <t>Zeitraum</t>
  </si>
  <si>
    <t>Gesamt-
volumen
in EUR</t>
  </si>
  <si>
    <t>Finanzierungsverhältnis</t>
  </si>
  <si>
    <t>AuftraggeberIn</t>
  </si>
  <si>
    <t>Förderung
durch / Programm</t>
  </si>
  <si>
    <t>Start</t>
  </si>
  <si>
    <t>Ende</t>
  </si>
  <si>
    <t>öffentliche Finanzierung / Förderung</t>
  </si>
  <si>
    <t>Wirtschaft</t>
  </si>
  <si>
    <t>FH eigen-
finanziert</t>
  </si>
  <si>
    <r>
      <t xml:space="preserve">Benchmark-
projekt (SV)
</t>
    </r>
    <r>
      <rPr>
        <sz val="8"/>
        <rFont val="Arial"/>
        <family val="2"/>
      </rPr>
      <t>(ja --&gt;</t>
    </r>
    <r>
      <rPr>
        <b/>
        <sz val="8"/>
        <rFont val="Arial"/>
        <family val="2"/>
      </rPr>
      <t xml:space="preserve"> X</t>
    </r>
    <r>
      <rPr>
        <sz val="8"/>
        <rFont val="Arial"/>
        <family val="2"/>
      </rPr>
      <t xml:space="preserve"> eintragen)</t>
    </r>
  </si>
  <si>
    <t>2.4.a. Drittkosten gesamt (Leistungen Dritter)</t>
  </si>
  <si>
    <t>a) Indikatoren - projektbezogen</t>
  </si>
  <si>
    <t>b) Indikatoren - Forschungseinheit an der FH</t>
  </si>
  <si>
    <t xml:space="preserve">10% der Gesamtkosten </t>
  </si>
  <si>
    <t xml:space="preserve">Benchmarkprojekte Plan </t>
  </si>
  <si>
    <t>nur für AP &lt; 1,5 Jahre</t>
  </si>
  <si>
    <t>bitte ausfüllen</t>
  </si>
  <si>
    <t>Bei der FEI-Infrastruktur ist nur die anteilige projektnotwendige Nutzung (Abschreibung, Betriebsmittel, etc.) zu erfassen.</t>
  </si>
  <si>
    <t>4. Jahr</t>
  </si>
  <si>
    <t>5. Jahr</t>
  </si>
  <si>
    <t xml:space="preserve">letzter Jahresbericht </t>
  </si>
  <si>
    <t xml:space="preserve">IST </t>
  </si>
  <si>
    <t>Z.a. Gesamtkosten-Übersicht</t>
  </si>
  <si>
    <t>Zusatzblatt: FHplusinCOIN_Strukturaufbauvorhaben</t>
  </si>
  <si>
    <t>Z.b. Kosten Umsetzungsphase</t>
  </si>
  <si>
    <t>Z.c. Überprüfung der Gesamtkosten</t>
  </si>
  <si>
    <t>F&amp;E Infrastruktur Nutzung</t>
  </si>
  <si>
    <t>F&amp;E-Infrastruktur Nutzung - Abschreibungen</t>
  </si>
  <si>
    <t>F&amp;E-Infrastruktur Nutzung - Maschinenstunden Nutzung</t>
  </si>
  <si>
    <t>w</t>
  </si>
  <si>
    <t>Testlaufoptimierung</t>
  </si>
  <si>
    <t>TEST</t>
  </si>
  <si>
    <t>FH Regional</t>
  </si>
  <si>
    <t>Dr. DI Rudolf Sommer</t>
  </si>
  <si>
    <t>DI (FH) Martina Frühlinger</t>
  </si>
  <si>
    <t>x</t>
  </si>
  <si>
    <t>Projektmanagement</t>
  </si>
  <si>
    <t>Prozessanalyse/Ist-Erhebung</t>
  </si>
  <si>
    <t>Spezifikation</t>
  </si>
  <si>
    <t>Entwicklung Prototyp/Test</t>
  </si>
  <si>
    <t>Pilotphase</t>
  </si>
  <si>
    <t>G4</t>
  </si>
  <si>
    <t>WHR</t>
  </si>
  <si>
    <t>FH</t>
  </si>
  <si>
    <t>Group 4 Dienstleistung GmbH</t>
  </si>
  <si>
    <t>Wellness &amp; Health Research GmbH</t>
  </si>
  <si>
    <t>FH Regional Forschungs GmbH</t>
  </si>
  <si>
    <t>Martina Frühlinger</t>
  </si>
  <si>
    <t>Projektleitung</t>
  </si>
  <si>
    <t xml:space="preserve">FH Regional </t>
  </si>
  <si>
    <t>Franz Sallinger</t>
  </si>
  <si>
    <t>Key Researcher</t>
  </si>
  <si>
    <t>m</t>
  </si>
  <si>
    <t>Wilfried Bauer</t>
  </si>
  <si>
    <t xml:space="preserve">Martha Angerer </t>
  </si>
  <si>
    <t>wissenschaft. Mitarbeiterin</t>
  </si>
  <si>
    <t>Manfred Uitz</t>
  </si>
  <si>
    <t>wissenschaft. Mitarbeiter</t>
  </si>
  <si>
    <t>Alfred Gattinger</t>
  </si>
  <si>
    <t xml:space="preserve">stud. Mitarbeiter </t>
  </si>
  <si>
    <t xml:space="preserve">Bernd Hofer </t>
  </si>
  <si>
    <t xml:space="preserve">Andrea Birke </t>
  </si>
  <si>
    <t xml:space="preserve">wissenschaft. Mitarbeiterin </t>
  </si>
  <si>
    <t xml:space="preserve">w </t>
  </si>
  <si>
    <t>Simulations Software</t>
  </si>
  <si>
    <t xml:space="preserve">Messgeräte </t>
  </si>
  <si>
    <t xml:space="preserve">Testboard </t>
  </si>
  <si>
    <t xml:space="preserve">Kamera (Digi Sensor) </t>
  </si>
  <si>
    <t>Projektmeeting bei WHR</t>
  </si>
  <si>
    <t xml:space="preserve">Prototyptestlauf bei G4 </t>
  </si>
  <si>
    <t xml:space="preserve">WHR </t>
  </si>
  <si>
    <t xml:space="preserve">Kongress Luzern </t>
  </si>
  <si>
    <t>Symposion (Ergebnispräsentation) bei FH</t>
  </si>
  <si>
    <t xml:space="preserve">G4 </t>
  </si>
  <si>
    <t xml:space="preserve">Kommunikationskomponenten (GPRS Karten, Netzwerk) </t>
  </si>
  <si>
    <t xml:space="preserve">Literatur </t>
  </si>
  <si>
    <t>Verbrauchsmaterial</t>
  </si>
  <si>
    <t>1.</t>
  </si>
  <si>
    <t>AP1</t>
  </si>
  <si>
    <t>AP1, AP2</t>
  </si>
  <si>
    <t>AP1, AP3</t>
  </si>
  <si>
    <t>wiss. MA</t>
  </si>
  <si>
    <t>stud. MA</t>
  </si>
  <si>
    <t>AP2</t>
  </si>
  <si>
    <t>AP3</t>
  </si>
  <si>
    <t>AP2, AP3</t>
  </si>
  <si>
    <t>AP1, AP2, AP3</t>
  </si>
  <si>
    <t>Testboard</t>
  </si>
  <si>
    <t>Kamera</t>
  </si>
  <si>
    <t>Netzwerkkomponenten</t>
  </si>
  <si>
    <t>Literatur (Optimierungsentwicklung von A.Berger)</t>
  </si>
  <si>
    <t>PA0408/98</t>
  </si>
  <si>
    <t>PA0109/18</t>
  </si>
  <si>
    <t>PA0209/39</t>
  </si>
  <si>
    <t>PA0309/75</t>
  </si>
  <si>
    <t>PA0408/91</t>
  </si>
  <si>
    <t>PA0109/27</t>
  </si>
  <si>
    <t>PA0209/34</t>
  </si>
  <si>
    <t>PA0309/79</t>
  </si>
  <si>
    <t>PA0408/97</t>
  </si>
  <si>
    <t>PA0209/35</t>
  </si>
  <si>
    <t>PA0309/80</t>
  </si>
  <si>
    <t>PA0408/93</t>
  </si>
  <si>
    <t>PA0109/22</t>
  </si>
  <si>
    <t>PA0209/36</t>
  </si>
  <si>
    <t>PA0309/82</t>
  </si>
  <si>
    <t>PA0408/94</t>
  </si>
  <si>
    <t>PA0209/38</t>
  </si>
  <si>
    <t>PA0309/81</t>
  </si>
  <si>
    <t>PA0109/23</t>
  </si>
  <si>
    <t>Vorhabenskategorie:</t>
  </si>
  <si>
    <t xml:space="preserve">Koorperationsvorhaben </t>
  </si>
  <si>
    <t>ACP</t>
  </si>
  <si>
    <t xml:space="preserve">ACP </t>
  </si>
  <si>
    <t>anteilige Nutzung in %</t>
  </si>
  <si>
    <t xml:space="preserve">Testlauf - Röntgenversuchsreihe </t>
  </si>
  <si>
    <t xml:space="preserve">Frühlinger </t>
  </si>
  <si>
    <r>
      <t xml:space="preserve">8. IST-ABRECHNUNG - Kosten &amp; Finanzierung </t>
    </r>
    <r>
      <rPr>
        <i/>
        <sz val="8"/>
        <rFont val="Arial"/>
        <family val="2"/>
      </rPr>
      <t>( je Partner eine Tabelle pro Jahr)</t>
    </r>
  </si>
  <si>
    <t xml:space="preserve">Projektmeeting bei WHR Kilometergeld - Wien - Wr. Neustadt - Wien </t>
  </si>
  <si>
    <t xml:space="preserve">Projektmeeting bei G4 Kilometergeld  - Wien - Baden - Wien </t>
  </si>
  <si>
    <t>GPRS - Karten</t>
  </si>
  <si>
    <t xml:space="preserve">Saturn </t>
  </si>
  <si>
    <t xml:space="preserve">Prachner </t>
  </si>
  <si>
    <t>Digital15</t>
  </si>
  <si>
    <t>1. Kosten = 2.+3. Finanzierung gesamt</t>
  </si>
  <si>
    <t>AP4</t>
  </si>
  <si>
    <t>AP5</t>
  </si>
  <si>
    <t>Anzahl abgeschlossene Diplom-/Bachelor-/Masterarbeiten</t>
  </si>
  <si>
    <t>Anzahl DiplomandInnen/Bachelor/Master</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</si>
</sst>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C07]dddd\,\ dd\.\ mmmm\ yyyy"/>
    <numFmt numFmtId="175" formatCode="&quot;Ja&quot;;&quot;Ja&quot;;&quot;Nein&quot;"/>
    <numFmt numFmtId="176" formatCode="&quot;Wahr&quot;;&quot;Wahr&quot;;&quot;Falsch&quot;"/>
    <numFmt numFmtId="177" formatCode="&quot;Ein&quot;;&quot;Ein&quot;;&quot;Aus&quot;"/>
    <numFmt numFmtId="178" formatCode="[$€-2]\ #,##0.00_);[Red]\([$€-2]\ #,##0.00\)"/>
    <numFmt numFmtId="179" formatCode="_-&quot;öS&quot;\ * #,##0_-;\-&quot;öS&quot;\ * #,##0_-;_-&quot;öS&quot;\ * &quot;-&quot;_-;_-@_-"/>
    <numFmt numFmtId="180" formatCode="_-&quot;öS&quot;\ * #,##0.00_-;\-&quot;öS&quot;\ * #,##0.00_-;_-&quot;öS&quot;\ * &quot;-&quot;??_-;_-@_-"/>
    <numFmt numFmtId="181" formatCode="#,##0.00;\-\ #,##0.00"/>
    <numFmt numFmtId="182" formatCode="#,##0.00\ ;\-\ #,##0.00\ "/>
    <numFmt numFmtId="183" formatCode="&quot;öS&quot;\ #,##0;\-&quot;öS&quot;\ #,##0"/>
    <numFmt numFmtId="184" formatCode="&quot;öS&quot;\ #,##0;[Red]\-&quot;öS&quot;\ #,##0"/>
    <numFmt numFmtId="185" formatCode="&quot;öS&quot;\ #,##0.00;\-&quot;öS&quot;\ #,##0.00"/>
    <numFmt numFmtId="186" formatCode="&quot;öS&quot;\ #,##0.00;[Red]\-&quot;öS&quot;\ #,##0.00"/>
    <numFmt numFmtId="187" formatCode="#,##0\ &quot;DM&quot;;\-#,##0\ &quot;DM&quot;"/>
    <numFmt numFmtId="188" formatCode="#,##0\ &quot;DM&quot;;[Red]\-#,##0\ &quot;DM&quot;"/>
    <numFmt numFmtId="189" formatCode="#,##0.00\ &quot;DM&quot;;\-#,##0.00\ &quot;DM&quot;"/>
    <numFmt numFmtId="190" formatCode="#,##0.00\ &quot;DM&quot;;[Red]\-#,##0.00\ &quot;DM&quot;"/>
    <numFmt numFmtId="191" formatCode="_-* #,##0\ &quot;DM&quot;_-;\-* #,##0\ &quot;DM&quot;_-;_-* &quot;-&quot;\ &quot;DM&quot;_-;_-@_-"/>
    <numFmt numFmtId="192" formatCode="_-* #,##0\ _D_M_-;\-* #,##0\ _D_M_-;_-* &quot;-&quot;\ _D_M_-;_-@_-"/>
    <numFmt numFmtId="193" formatCode="_-* #,##0.00\ &quot;DM&quot;_-;\-* #,##0.00\ &quot;DM&quot;_-;_-* &quot;-&quot;??\ &quot;DM&quot;_-;_-@_-"/>
    <numFmt numFmtId="194" formatCode="_-* #,##0.00\ _D_M_-;\-* #,##0.00\ _D_M_-;_-* &quot;-&quot;??\ _D_M_-;_-@_-"/>
    <numFmt numFmtId="195" formatCode="#,##0;[Red]#,##0"/>
    <numFmt numFmtId="196" formatCode="0.0"/>
    <numFmt numFmtId="197" formatCode="#,##0.000"/>
    <numFmt numFmtId="198" formatCode="#,##0.0000"/>
    <numFmt numFmtId="199" formatCode="0.000%"/>
    <numFmt numFmtId="200" formatCode="0.0000%"/>
    <numFmt numFmtId="201" formatCode="dd/mm/yyyy;@"/>
    <numFmt numFmtId="202" formatCode="dd/mm/yy;@"/>
    <numFmt numFmtId="203" formatCode="0.0000"/>
    <numFmt numFmtId="204" formatCode="0.000"/>
    <numFmt numFmtId="205" formatCode="dd/m/yyyy;@"/>
    <numFmt numFmtId="206" formatCode="[$-407]dddd\,\ d\.\ mmmm\ yyyy"/>
  </numFmts>
  <fonts count="41">
    <font>
      <sz val="10"/>
      <name val="Arial"/>
      <family val="0"/>
    </font>
    <font>
      <b/>
      <sz val="10"/>
      <name val="Arial"/>
      <family val="2"/>
    </font>
    <font>
      <sz val="9"/>
      <name val="Arial"/>
      <family val="0"/>
    </font>
    <font>
      <b/>
      <sz val="11"/>
      <name val="Arial"/>
      <family val="2"/>
    </font>
    <font>
      <b/>
      <sz val="9"/>
      <name val="Arial"/>
      <family val="2"/>
    </font>
    <font>
      <sz val="8"/>
      <name val="Arial"/>
      <family val="0"/>
    </font>
    <font>
      <b/>
      <sz val="12"/>
      <name val="Arial"/>
      <family val="2"/>
    </font>
    <font>
      <u val="single"/>
      <sz val="10"/>
      <color indexed="12"/>
      <name val="Arial"/>
      <family val="0"/>
    </font>
    <font>
      <u val="single"/>
      <sz val="10"/>
      <color indexed="36"/>
      <name val="Arial"/>
      <family val="0"/>
    </font>
    <font>
      <b/>
      <sz val="10"/>
      <color indexed="23"/>
      <name val="Arial"/>
      <family val="2"/>
    </font>
    <font>
      <b/>
      <sz val="14"/>
      <name val="Arial"/>
      <family val="2"/>
    </font>
    <font>
      <sz val="11"/>
      <name val="Arial"/>
      <family val="0"/>
    </font>
    <font>
      <b/>
      <sz val="16"/>
      <name val="Arial"/>
      <family val="2"/>
    </font>
    <font>
      <sz val="16"/>
      <name val="Arial"/>
      <family val="2"/>
    </font>
    <font>
      <b/>
      <sz val="8"/>
      <name val="Arial"/>
      <family val="2"/>
    </font>
    <font>
      <b/>
      <i/>
      <sz val="10"/>
      <name val="Arial"/>
      <family val="2"/>
    </font>
    <font>
      <b/>
      <sz val="12"/>
      <color indexed="23"/>
      <name val="Arial"/>
      <family val="0"/>
    </font>
    <font>
      <b/>
      <vertAlign val="superscript"/>
      <sz val="10"/>
      <name val="Arial"/>
      <family val="2"/>
    </font>
    <font>
      <b/>
      <i/>
      <sz val="12"/>
      <name val="Arial"/>
      <family val="2"/>
    </font>
    <font>
      <vertAlign val="superscript"/>
      <sz val="10"/>
      <name val="Arial"/>
      <family val="2"/>
    </font>
    <font>
      <b/>
      <sz val="10"/>
      <color indexed="10"/>
      <name val="Arial"/>
      <family val="2"/>
    </font>
    <font>
      <b/>
      <sz val="9"/>
      <color indexed="10"/>
      <name val="Arial"/>
      <family val="2"/>
    </font>
    <font>
      <sz val="10"/>
      <color indexed="10"/>
      <name val="Arial"/>
      <family val="0"/>
    </font>
    <font>
      <sz val="10"/>
      <color indexed="9"/>
      <name val="Arial"/>
      <family val="2"/>
    </font>
    <font>
      <b/>
      <sz val="14"/>
      <color indexed="23"/>
      <name val="Arial"/>
      <family val="0"/>
    </font>
    <font>
      <b/>
      <sz val="12"/>
      <color indexed="9"/>
      <name val="Arial"/>
      <family val="2"/>
    </font>
    <font>
      <b/>
      <sz val="10"/>
      <color indexed="9"/>
      <name val="Arial"/>
      <family val="2"/>
    </font>
    <font>
      <b/>
      <sz val="11"/>
      <color indexed="9"/>
      <name val="Arial"/>
      <family val="2"/>
    </font>
    <font>
      <b/>
      <sz val="16"/>
      <color indexed="9"/>
      <name val="Arial"/>
      <family val="2"/>
    </font>
    <font>
      <sz val="16"/>
      <color indexed="9"/>
      <name val="Arial"/>
      <family val="2"/>
    </font>
    <font>
      <sz val="10"/>
      <color indexed="22"/>
      <name val="Arial"/>
      <family val="0"/>
    </font>
    <font>
      <sz val="8"/>
      <color indexed="9"/>
      <name val="Arial"/>
      <family val="0"/>
    </font>
    <font>
      <sz val="8"/>
      <color indexed="22"/>
      <name val="Arial"/>
      <family val="0"/>
    </font>
    <font>
      <sz val="10"/>
      <color indexed="23"/>
      <name val="Arial"/>
      <family val="2"/>
    </font>
    <font>
      <sz val="7"/>
      <color indexed="9"/>
      <name val="Arial"/>
      <family val="2"/>
    </font>
    <font>
      <i/>
      <sz val="10"/>
      <name val="Arial"/>
      <family val="2"/>
    </font>
    <font>
      <b/>
      <sz val="10"/>
      <color indexed="8"/>
      <name val="Arial"/>
      <family val="2"/>
    </font>
    <font>
      <b/>
      <i/>
      <sz val="16"/>
      <name val="Arial"/>
      <family val="2"/>
    </font>
    <font>
      <b/>
      <sz val="11"/>
      <color indexed="23"/>
      <name val="Arial"/>
      <family val="0"/>
    </font>
    <font>
      <sz val="12"/>
      <name val="Arial"/>
      <family val="2"/>
    </font>
    <font>
      <i/>
      <sz val="8"/>
      <name val="Arial"/>
      <family val="2"/>
    </font>
  </fonts>
  <fills count="9">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43"/>
        <bgColor indexed="64"/>
      </patternFill>
    </fill>
    <fill>
      <patternFill patternType="solid">
        <fgColor indexed="8"/>
        <bgColor indexed="64"/>
      </patternFill>
    </fill>
    <fill>
      <patternFill patternType="solid">
        <fgColor indexed="41"/>
        <bgColor indexed="64"/>
      </patternFill>
    </fill>
    <fill>
      <patternFill patternType="solid">
        <fgColor indexed="55"/>
        <bgColor indexed="64"/>
      </patternFill>
    </fill>
  </fills>
  <borders count="158">
    <border>
      <left/>
      <right/>
      <top/>
      <bottom/>
      <diagonal/>
    </border>
    <border>
      <left style="medium"/>
      <right>
        <color indexed="63"/>
      </right>
      <top style="thin"/>
      <bottom style="hair"/>
    </border>
    <border>
      <left style="medium"/>
      <right>
        <color indexed="63"/>
      </right>
      <top style="hair"/>
      <bottom style="hair"/>
    </border>
    <border>
      <left style="medium"/>
      <right>
        <color indexed="63"/>
      </right>
      <top style="hair"/>
      <bottom style="medium"/>
    </border>
    <border>
      <left style="thin"/>
      <right>
        <color indexed="63"/>
      </right>
      <top style="thin"/>
      <bottom style="hair"/>
    </border>
    <border>
      <left style="thin"/>
      <right>
        <color indexed="63"/>
      </right>
      <top style="hair"/>
      <bottom style="hair"/>
    </border>
    <border>
      <left style="thin"/>
      <right>
        <color indexed="63"/>
      </right>
      <top style="hair"/>
      <bottom style="medium"/>
    </border>
    <border>
      <left>
        <color indexed="63"/>
      </left>
      <right style="medium"/>
      <top style="medium"/>
      <bottom style="hair"/>
    </border>
    <border>
      <left>
        <color indexed="63"/>
      </left>
      <right style="medium"/>
      <top style="hair"/>
      <bottom style="hair"/>
    </border>
    <border>
      <left style="medium"/>
      <right>
        <color indexed="63"/>
      </right>
      <top style="medium"/>
      <bottom style="hair"/>
    </border>
    <border>
      <left style="medium"/>
      <right style="medium"/>
      <top style="medium"/>
      <bottom style="hair"/>
    </border>
    <border>
      <left style="medium"/>
      <right style="medium"/>
      <top style="hair"/>
      <bottom style="hair"/>
    </border>
    <border>
      <left style="medium"/>
      <right style="medium"/>
      <top style="hair"/>
      <bottom style="medium"/>
    </border>
    <border>
      <left>
        <color indexed="63"/>
      </left>
      <right style="medium"/>
      <top style="hair"/>
      <bottom style="medium"/>
    </border>
    <border>
      <left style="medium"/>
      <right style="thin"/>
      <top style="hair"/>
      <bottom style="hair"/>
    </border>
    <border>
      <left style="medium"/>
      <right style="thin"/>
      <top>
        <color indexed="63"/>
      </top>
      <bottom style="hair"/>
    </border>
    <border>
      <left style="medium"/>
      <right>
        <color indexed="63"/>
      </right>
      <top>
        <color indexed="63"/>
      </top>
      <bottom style="hair"/>
    </border>
    <border>
      <left style="thin"/>
      <right style="medium"/>
      <top>
        <color indexed="63"/>
      </top>
      <bottom style="hair"/>
    </border>
    <border>
      <left style="thin"/>
      <right style="medium"/>
      <top style="hair"/>
      <bottom style="hair"/>
    </border>
    <border>
      <left style="thin"/>
      <right>
        <color indexed="63"/>
      </right>
      <top style="hair"/>
      <bottom>
        <color indexed="63"/>
      </bottom>
    </border>
    <border>
      <left style="thin"/>
      <right style="medium"/>
      <top style="hair"/>
      <bottom>
        <color indexed="63"/>
      </bottom>
    </border>
    <border>
      <left style="thin"/>
      <right>
        <color indexed="63"/>
      </right>
      <top>
        <color indexed="63"/>
      </top>
      <bottom style="hair"/>
    </border>
    <border>
      <left style="medium"/>
      <right>
        <color indexed="63"/>
      </right>
      <top style="hair"/>
      <bottom>
        <color indexed="63"/>
      </bottom>
    </border>
    <border>
      <left>
        <color indexed="63"/>
      </left>
      <right style="medium"/>
      <top>
        <color indexed="63"/>
      </top>
      <bottom style="hair"/>
    </border>
    <border>
      <left>
        <color indexed="63"/>
      </left>
      <right style="medium"/>
      <top style="hair"/>
      <bottom>
        <color indexed="63"/>
      </bottom>
    </border>
    <border>
      <left style="medium"/>
      <right style="thin"/>
      <top style="hair"/>
      <bottom>
        <color indexed="63"/>
      </bottom>
    </border>
    <border>
      <left style="thin"/>
      <right style="thin"/>
      <top style="hair"/>
      <bottom style="medium"/>
    </border>
    <border>
      <left>
        <color indexed="63"/>
      </left>
      <right>
        <color indexed="63"/>
      </right>
      <top style="hair"/>
      <bottom style="mediu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color indexed="63"/>
      </left>
      <right style="medium"/>
      <top style="thin"/>
      <bottom style="hair"/>
    </border>
    <border>
      <left>
        <color indexed="63"/>
      </left>
      <right>
        <color indexed="63"/>
      </right>
      <top style="medium"/>
      <bottom style="medium"/>
    </border>
    <border>
      <left>
        <color indexed="63"/>
      </left>
      <right style="medium"/>
      <top>
        <color indexed="63"/>
      </top>
      <bottom>
        <color indexed="63"/>
      </bottom>
    </border>
    <border>
      <left style="medium"/>
      <right style="medium"/>
      <top>
        <color indexed="63"/>
      </top>
      <bottom>
        <color indexed="63"/>
      </bottom>
    </border>
    <border>
      <left style="medium"/>
      <right style="medium"/>
      <top style="hair"/>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color indexed="63"/>
      </left>
      <right style="medium">
        <color indexed="10"/>
      </right>
      <top>
        <color indexed="63"/>
      </top>
      <bottom>
        <color indexed="63"/>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right style="thin"/>
      <top style="medium"/>
      <bottom>
        <color indexed="63"/>
      </bottom>
    </border>
    <border>
      <left style="thin"/>
      <right>
        <color indexed="63"/>
      </right>
      <top style="medium"/>
      <bottom>
        <color indexed="63"/>
      </bottom>
    </border>
    <border>
      <left style="medium"/>
      <right>
        <color indexed="63"/>
      </right>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medium"/>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style="medium">
        <color indexed="10"/>
      </left>
      <right>
        <color indexed="63"/>
      </right>
      <top>
        <color indexed="63"/>
      </top>
      <bottom style="medium">
        <color indexed="10"/>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style="medium"/>
      <bottom style="thin"/>
    </border>
    <border>
      <left style="medium"/>
      <right style="thin"/>
      <top>
        <color indexed="63"/>
      </top>
      <bottom style="thin"/>
    </border>
    <border>
      <left style="medium"/>
      <right>
        <color indexed="63"/>
      </right>
      <top style="thin"/>
      <bottom style="thin"/>
    </border>
    <border>
      <left style="medium"/>
      <right style="medium"/>
      <top style="thin"/>
      <bottom style="thin"/>
    </border>
    <border>
      <left style="medium"/>
      <right style="medium"/>
      <top style="medium"/>
      <bottom style="medium"/>
    </border>
    <border>
      <left style="medium"/>
      <right style="medium"/>
      <top style="thin"/>
      <bottom style="hair"/>
    </border>
    <border>
      <left>
        <color indexed="63"/>
      </left>
      <right style="medium"/>
      <top style="medium"/>
      <bottom style="medium"/>
    </border>
    <border>
      <left style="thin"/>
      <right>
        <color indexed="63"/>
      </right>
      <top style="medium"/>
      <bottom style="medium"/>
    </border>
    <border>
      <left style="medium"/>
      <right style="medium"/>
      <top>
        <color indexed="63"/>
      </top>
      <bottom style="hair"/>
    </border>
    <border>
      <left style="medium"/>
      <right style="thin"/>
      <top style="thin"/>
      <bottom style="hair"/>
    </border>
    <border>
      <left style="thin"/>
      <right style="medium"/>
      <top style="thin"/>
      <bottom style="hair"/>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color indexed="63"/>
      </top>
      <bottom>
        <color indexed="63"/>
      </bottom>
    </border>
    <border>
      <left style="thin"/>
      <right style="medium"/>
      <top style="hair"/>
      <bottom style="medium"/>
    </border>
    <border>
      <left style="thin"/>
      <right style="thin"/>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medium"/>
    </border>
    <border>
      <left style="medium"/>
      <right style="thin"/>
      <top style="thin"/>
      <bottom style="medium"/>
    </border>
    <border>
      <left style="medium">
        <color indexed="10"/>
      </left>
      <right style="medium">
        <color indexed="10"/>
      </right>
      <top style="medium">
        <color indexed="10"/>
      </top>
      <bottom style="medium">
        <color indexed="10"/>
      </bottom>
    </border>
    <border>
      <left>
        <color indexed="63"/>
      </left>
      <right>
        <color indexed="63"/>
      </right>
      <top style="double"/>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medium">
        <color indexed="9"/>
      </right>
      <top>
        <color indexed="63"/>
      </top>
      <bottom style="thin"/>
    </border>
    <border>
      <left style="medium">
        <color indexed="9"/>
      </left>
      <right style="medium">
        <color indexed="9"/>
      </right>
      <top>
        <color indexed="63"/>
      </top>
      <bottom style="thin"/>
    </border>
    <border>
      <left style="medium">
        <color indexed="9"/>
      </left>
      <right style="thin"/>
      <top>
        <color indexed="63"/>
      </top>
      <bottom style="thin"/>
    </border>
    <border>
      <left style="thin"/>
      <right style="thin"/>
      <top style="thin"/>
      <bottom style="double"/>
    </border>
    <border>
      <left>
        <color indexed="63"/>
      </left>
      <right style="thin"/>
      <top style="double"/>
      <bottom style="thin"/>
    </border>
    <border>
      <left>
        <color indexed="63"/>
      </left>
      <right style="medium"/>
      <top>
        <color indexed="63"/>
      </top>
      <bottom style="thin"/>
    </border>
    <border>
      <left style="thin"/>
      <right style="medium">
        <color indexed="9"/>
      </right>
      <top style="thin"/>
      <bottom>
        <color indexed="63"/>
      </bottom>
    </border>
    <border>
      <left>
        <color indexed="63"/>
      </left>
      <right style="medium">
        <color indexed="9"/>
      </right>
      <top>
        <color indexed="63"/>
      </top>
      <bottom>
        <color indexed="63"/>
      </bottom>
    </border>
    <border>
      <left style="medium">
        <color indexed="9"/>
      </left>
      <right style="medium"/>
      <top>
        <color indexed="63"/>
      </top>
      <bottom>
        <color indexed="63"/>
      </bottom>
    </border>
    <border>
      <left style="thin"/>
      <right style="thin"/>
      <top>
        <color indexed="63"/>
      </top>
      <bottom style="thin"/>
    </border>
    <border>
      <left style="medium">
        <color indexed="9"/>
      </left>
      <right style="medium"/>
      <top style="thin"/>
      <bottom>
        <color indexed="63"/>
      </bottom>
    </border>
    <border>
      <left style="thin"/>
      <right style="thin"/>
      <top>
        <color indexed="63"/>
      </top>
      <bottom>
        <color indexed="63"/>
      </bottom>
    </border>
    <border>
      <left>
        <color indexed="63"/>
      </left>
      <right style="medium">
        <color indexed="9"/>
      </right>
      <top style="thin"/>
      <bottom style="thin"/>
    </border>
    <border>
      <left style="medium">
        <color indexed="9"/>
      </left>
      <right style="medium">
        <color indexed="9"/>
      </right>
      <top style="thin"/>
      <bottom style="thin"/>
    </border>
    <border>
      <left style="medium">
        <color indexed="9"/>
      </left>
      <right style="thin"/>
      <top>
        <color indexed="63"/>
      </top>
      <bottom>
        <color indexed="63"/>
      </bottom>
    </border>
    <border>
      <left>
        <color indexed="63"/>
      </left>
      <right>
        <color indexed="63"/>
      </right>
      <top style="hair"/>
      <bottom>
        <color indexed="63"/>
      </bottom>
    </border>
    <border>
      <left style="medium"/>
      <right>
        <color indexed="63"/>
      </right>
      <top style="hair"/>
      <bottom style="thin"/>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thin"/>
    </border>
    <border>
      <left style="medium"/>
      <right>
        <color indexed="63"/>
      </right>
      <top style="thin"/>
      <bottom style="medium"/>
    </border>
    <border>
      <left>
        <color indexed="63"/>
      </left>
      <right>
        <color indexed="63"/>
      </right>
      <top style="thin"/>
      <bottom style="medium"/>
    </border>
    <border>
      <left style="medium"/>
      <right style="medium"/>
      <top style="thin"/>
      <bottom style="medium"/>
    </border>
    <border>
      <left>
        <color indexed="63"/>
      </left>
      <right>
        <color indexed="63"/>
      </right>
      <top>
        <color indexed="63"/>
      </top>
      <bottom style="medium"/>
    </border>
    <border>
      <left style="medium">
        <color indexed="9"/>
      </left>
      <right>
        <color indexed="63"/>
      </right>
      <top style="thin"/>
      <bottom style="thin"/>
    </border>
    <border>
      <left>
        <color indexed="63"/>
      </left>
      <right style="thin"/>
      <top style="thin"/>
      <bottom style="double"/>
    </border>
    <border>
      <left>
        <color indexed="63"/>
      </left>
      <right>
        <color indexed="63"/>
      </right>
      <top style="double"/>
      <bottom style="thin"/>
    </border>
    <border>
      <left style="thin"/>
      <right style="thin"/>
      <top style="double"/>
      <bottom style="thin"/>
    </border>
    <border>
      <left style="thin"/>
      <right>
        <color indexed="63"/>
      </right>
      <top style="double"/>
      <bottom style="thin"/>
    </border>
    <border>
      <left style="medium"/>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color indexed="63"/>
      </left>
      <right style="medium"/>
      <top style="thin"/>
      <bottom style="thin"/>
    </border>
    <border>
      <left>
        <color indexed="63"/>
      </left>
      <right style="thin"/>
      <top style="medium"/>
      <bottom style="medium"/>
    </border>
    <border>
      <left style="thin"/>
      <right style="thin"/>
      <top style="medium"/>
      <bottom style="hair"/>
    </border>
    <border>
      <left style="thin"/>
      <right style="thin"/>
      <top>
        <color indexed="63"/>
      </top>
      <bottom style="medium"/>
    </border>
    <border>
      <left style="thin"/>
      <right style="thin"/>
      <top style="thin"/>
      <bottom style="medium"/>
    </border>
    <border>
      <left style="thin"/>
      <right>
        <color indexed="63"/>
      </right>
      <top>
        <color indexed="63"/>
      </top>
      <bottom style="medium"/>
    </border>
    <border>
      <left style="medium"/>
      <right style="thin"/>
      <top style="medium"/>
      <bottom style="hair"/>
    </border>
    <border>
      <left>
        <color indexed="63"/>
      </left>
      <right style="thin"/>
      <top style="medium"/>
      <bottom style="hair"/>
    </border>
    <border>
      <left style="thin"/>
      <right>
        <color indexed="63"/>
      </right>
      <top style="medium"/>
      <bottom style="hair"/>
    </border>
    <border>
      <left style="thin"/>
      <right style="medium"/>
      <top style="medium"/>
      <bottom style="hair"/>
    </border>
    <border>
      <left style="medium"/>
      <right style="thin"/>
      <top style="hair"/>
      <bottom style="medium"/>
    </border>
    <border>
      <left style="thin"/>
      <right>
        <color indexed="63"/>
      </right>
      <top style="thin"/>
      <bottom style="double"/>
    </border>
    <border>
      <left>
        <color indexed="63"/>
      </left>
      <right>
        <color indexed="63"/>
      </right>
      <top style="thin"/>
      <bottom style="double"/>
    </border>
    <border>
      <left style="thin"/>
      <right style="thin"/>
      <top style="medium"/>
      <bottom>
        <color indexed="63"/>
      </bottom>
    </border>
    <border>
      <left>
        <color indexed="63"/>
      </left>
      <right style="thin"/>
      <top style="medium"/>
      <bottom>
        <color indexed="63"/>
      </bottom>
    </border>
    <border>
      <left style="thin"/>
      <right style="thin"/>
      <top style="medium"/>
      <bottom style="thin"/>
    </border>
    <border>
      <left style="thin"/>
      <right>
        <color indexed="63"/>
      </right>
      <top style="medium"/>
      <bottom style="thin"/>
    </border>
    <border>
      <left style="thin"/>
      <right style="medium"/>
      <top style="medium"/>
      <bottom>
        <color indexed="63"/>
      </bottom>
    </border>
    <border>
      <left style="medium"/>
      <right style="thin"/>
      <top style="medium"/>
      <bottom style="thin"/>
    </border>
    <border>
      <left style="thin"/>
      <right style="medium"/>
      <top style="medium"/>
      <bottom style="thin"/>
    </border>
    <border>
      <left style="thin"/>
      <right style="medium"/>
      <top>
        <color indexed="63"/>
      </top>
      <bottom style="thin"/>
    </border>
    <border>
      <left>
        <color indexed="63"/>
      </left>
      <right>
        <color indexed="63"/>
      </right>
      <top style="medium"/>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bottom>
        <color indexed="63"/>
      </bottom>
    </border>
    <border>
      <left>
        <color indexed="63"/>
      </left>
      <right style="medium"/>
      <top style="hair"/>
      <bottom style="thin"/>
    </border>
    <border>
      <left style="medium">
        <color indexed="9"/>
      </left>
      <right>
        <color indexed="63"/>
      </right>
      <top>
        <color indexed="63"/>
      </top>
      <bottom style="thin"/>
    </border>
    <border>
      <left>
        <color indexed="63"/>
      </left>
      <right style="medium">
        <color indexed="9"/>
      </right>
      <top>
        <color indexed="63"/>
      </top>
      <bottom style="thin"/>
    </border>
    <border>
      <left style="medium">
        <color indexed="9"/>
      </left>
      <right>
        <color indexed="63"/>
      </right>
      <top style="thin"/>
      <bottom>
        <color indexed="63"/>
      </bottom>
    </border>
    <border>
      <left>
        <color indexed="63"/>
      </left>
      <right style="medium">
        <color indexed="9"/>
      </right>
      <top style="thin"/>
      <bottom>
        <color indexed="63"/>
      </bottom>
    </border>
    <border>
      <left style="medium">
        <color indexed="9"/>
      </left>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14">
    <xf numFmtId="0" fontId="0" fillId="0" borderId="0" xfId="0" applyAlignment="1">
      <alignment/>
    </xf>
    <xf numFmtId="0" fontId="2" fillId="0" borderId="0" xfId="0" applyFont="1" applyAlignment="1" applyProtection="1">
      <alignment/>
      <protection locked="0"/>
    </xf>
    <xf numFmtId="0" fontId="4" fillId="0" borderId="0" xfId="0" applyFont="1" applyAlignment="1" applyProtection="1">
      <alignment/>
      <protection locked="0"/>
    </xf>
    <xf numFmtId="0" fontId="9" fillId="0" borderId="0" xfId="0" applyFont="1" applyAlignment="1">
      <alignment/>
    </xf>
    <xf numFmtId="0" fontId="11" fillId="0" borderId="0" xfId="0" applyFont="1" applyAlignment="1">
      <alignment/>
    </xf>
    <xf numFmtId="0" fontId="3" fillId="0" borderId="0" xfId="0" applyFont="1" applyAlignment="1">
      <alignment/>
    </xf>
    <xf numFmtId="0" fontId="13" fillId="0" borderId="0" xfId="0" applyFont="1" applyAlignment="1">
      <alignment/>
    </xf>
    <xf numFmtId="0" fontId="0" fillId="0" borderId="0" xfId="0" applyFill="1" applyAlignment="1">
      <alignment/>
    </xf>
    <xf numFmtId="0" fontId="6" fillId="0" borderId="0" xfId="0" applyFont="1" applyAlignment="1" applyProtection="1">
      <alignment vertical="top"/>
      <protection locked="0"/>
    </xf>
    <xf numFmtId="0" fontId="2" fillId="0" borderId="0" xfId="0" applyFont="1" applyAlignment="1" applyProtection="1">
      <alignment vertical="top"/>
      <protection locked="0"/>
    </xf>
    <xf numFmtId="0" fontId="11" fillId="0" borderId="0" xfId="0" applyFont="1" applyAlignment="1">
      <alignment/>
    </xf>
    <xf numFmtId="0" fontId="2" fillId="0" borderId="0" xfId="0" applyFont="1" applyAlignment="1">
      <alignment horizontal="left"/>
    </xf>
    <xf numFmtId="0" fontId="2" fillId="0" borderId="0" xfId="0" applyFont="1" applyAlignment="1">
      <alignment/>
    </xf>
    <xf numFmtId="0" fontId="0" fillId="0" borderId="0" xfId="0" applyBorder="1" applyAlignment="1">
      <alignment/>
    </xf>
    <xf numFmtId="0" fontId="2" fillId="0" borderId="0" xfId="0" applyFont="1" applyAlignment="1" applyProtection="1">
      <alignment horizontal="right"/>
      <protection locked="0"/>
    </xf>
    <xf numFmtId="0" fontId="0" fillId="0" borderId="0" xfId="0" applyBorder="1" applyAlignment="1">
      <alignment/>
    </xf>
    <xf numFmtId="0" fontId="16" fillId="0" borderId="0" xfId="0" applyFont="1" applyAlignment="1">
      <alignment/>
    </xf>
    <xf numFmtId="0" fontId="0" fillId="0" borderId="0" xfId="0" applyAlignment="1" applyProtection="1">
      <alignment/>
      <protection/>
    </xf>
    <xf numFmtId="0" fontId="1" fillId="0" borderId="0" xfId="0" applyFont="1" applyFill="1" applyBorder="1" applyAlignment="1">
      <alignment horizontal="right"/>
    </xf>
    <xf numFmtId="0" fontId="1" fillId="0" borderId="0" xfId="0" applyFont="1" applyFill="1" applyBorder="1" applyAlignment="1">
      <alignment/>
    </xf>
    <xf numFmtId="3" fontId="1" fillId="0" borderId="0" xfId="0" applyNumberFormat="1" applyFont="1" applyFill="1" applyBorder="1" applyAlignment="1">
      <alignment horizontal="right"/>
    </xf>
    <xf numFmtId="0" fontId="3" fillId="0" borderId="0" xfId="0" applyFont="1" applyFill="1" applyBorder="1" applyAlignment="1" applyProtection="1">
      <alignment/>
      <protection/>
    </xf>
    <xf numFmtId="0" fontId="6" fillId="0" borderId="0" xfId="0" applyFont="1" applyAlignment="1">
      <alignment/>
    </xf>
    <xf numFmtId="0" fontId="14" fillId="0" borderId="0" xfId="0" applyFont="1" applyAlignment="1" applyProtection="1">
      <alignment vertical="top"/>
      <protection locked="0"/>
    </xf>
    <xf numFmtId="0" fontId="0" fillId="0" borderId="0" xfId="0" applyFont="1" applyAlignment="1">
      <alignment/>
    </xf>
    <xf numFmtId="0" fontId="1" fillId="0" borderId="0" xfId="0" applyFont="1" applyAlignment="1">
      <alignment horizontal="right"/>
    </xf>
    <xf numFmtId="2" fontId="19" fillId="0" borderId="0" xfId="0" applyNumberFormat="1" applyFont="1" applyFill="1" applyBorder="1" applyAlignment="1">
      <alignment horizontal="right"/>
    </xf>
    <xf numFmtId="0" fontId="0" fillId="0" borderId="0" xfId="0" applyFont="1" applyFill="1" applyBorder="1" applyAlignment="1">
      <alignment/>
    </xf>
    <xf numFmtId="0" fontId="14" fillId="0" borderId="0" xfId="0" applyFont="1" applyAlignment="1" applyProtection="1">
      <alignment horizontal="right" vertical="top"/>
      <protection locked="0"/>
    </xf>
    <xf numFmtId="0" fontId="0" fillId="0" borderId="1" xfId="0" applyFont="1" applyFill="1" applyBorder="1" applyAlignment="1">
      <alignment vertical="top" wrapText="1"/>
    </xf>
    <xf numFmtId="0" fontId="0" fillId="0" borderId="2" xfId="0" applyFont="1" applyFill="1" applyBorder="1" applyAlignment="1">
      <alignment vertical="top" wrapText="1"/>
    </xf>
    <xf numFmtId="0" fontId="0" fillId="0" borderId="3" xfId="0" applyFont="1" applyFill="1" applyBorder="1" applyAlignment="1">
      <alignment vertical="top" wrapText="1"/>
    </xf>
    <xf numFmtId="0" fontId="0" fillId="0" borderId="4" xfId="0" applyFont="1" applyFill="1" applyBorder="1" applyAlignment="1">
      <alignment vertical="top" wrapText="1"/>
    </xf>
    <xf numFmtId="0" fontId="0" fillId="0" borderId="5" xfId="0" applyFont="1" applyFill="1" applyBorder="1" applyAlignment="1">
      <alignment vertical="top" wrapText="1"/>
    </xf>
    <xf numFmtId="0" fontId="0" fillId="0" borderId="6" xfId="0" applyFont="1" applyFill="1" applyBorder="1" applyAlignment="1">
      <alignment vertical="top" wrapText="1"/>
    </xf>
    <xf numFmtId="3" fontId="1" fillId="0" borderId="7" xfId="0" applyNumberFormat="1" applyFont="1" applyFill="1" applyBorder="1" applyAlignment="1">
      <alignment/>
    </xf>
    <xf numFmtId="3" fontId="1" fillId="0" borderId="8" xfId="0" applyNumberFormat="1" applyFont="1" applyFill="1" applyBorder="1" applyAlignment="1">
      <alignment/>
    </xf>
    <xf numFmtId="0" fontId="0" fillId="0" borderId="9" xfId="0" applyBorder="1" applyAlignment="1">
      <alignment horizontal="left" vertical="top" wrapText="1"/>
    </xf>
    <xf numFmtId="0" fontId="0" fillId="0" borderId="10" xfId="0" applyBorder="1" applyAlignment="1">
      <alignment horizontal="left" vertical="top" wrapText="1"/>
    </xf>
    <xf numFmtId="3" fontId="0" fillId="0" borderId="10" xfId="0" applyNumberFormat="1" applyFont="1" applyBorder="1" applyAlignment="1">
      <alignment/>
    </xf>
    <xf numFmtId="0" fontId="0" fillId="0" borderId="2" xfId="0" applyBorder="1" applyAlignment="1">
      <alignment vertical="top" wrapText="1"/>
    </xf>
    <xf numFmtId="0" fontId="0" fillId="0" borderId="11" xfId="0" applyBorder="1" applyAlignment="1">
      <alignment vertical="top" wrapText="1"/>
    </xf>
    <xf numFmtId="3" fontId="0" fillId="0" borderId="11" xfId="0" applyNumberFormat="1" applyFont="1" applyBorder="1" applyAlignment="1">
      <alignment/>
    </xf>
    <xf numFmtId="0" fontId="0" fillId="0" borderId="3" xfId="0" applyBorder="1" applyAlignment="1">
      <alignment vertical="top" wrapText="1"/>
    </xf>
    <xf numFmtId="0" fontId="0" fillId="0" borderId="12" xfId="0" applyBorder="1" applyAlignment="1">
      <alignment vertical="top" wrapText="1"/>
    </xf>
    <xf numFmtId="3" fontId="0" fillId="0" borderId="12" xfId="0" applyNumberFormat="1" applyFont="1" applyBorder="1" applyAlignment="1">
      <alignment/>
    </xf>
    <xf numFmtId="3" fontId="0" fillId="0" borderId="7" xfId="0" applyNumberFormat="1" applyFont="1" applyFill="1" applyBorder="1" applyAlignment="1">
      <alignment/>
    </xf>
    <xf numFmtId="3" fontId="0" fillId="0" borderId="8" xfId="0" applyNumberFormat="1" applyFont="1" applyFill="1" applyBorder="1" applyAlignment="1">
      <alignment/>
    </xf>
    <xf numFmtId="3" fontId="0" fillId="0" borderId="13" xfId="0" applyNumberFormat="1" applyFont="1" applyFill="1" applyBorder="1" applyAlignment="1">
      <alignment/>
    </xf>
    <xf numFmtId="3" fontId="0" fillId="0" borderId="11" xfId="0" applyNumberFormat="1" applyFont="1" applyFill="1" applyBorder="1" applyAlignment="1">
      <alignment/>
    </xf>
    <xf numFmtId="0" fontId="21" fillId="0" borderId="0" xfId="0" applyFont="1" applyAlignment="1" applyProtection="1">
      <alignment horizontal="right" vertical="top"/>
      <protection locked="0"/>
    </xf>
    <xf numFmtId="0" fontId="1" fillId="0" borderId="0" xfId="0" applyFont="1" applyAlignment="1">
      <alignment/>
    </xf>
    <xf numFmtId="3" fontId="0" fillId="2" borderId="14" xfId="0" applyNumberFormat="1" applyFill="1" applyBorder="1" applyAlignment="1">
      <alignment/>
    </xf>
    <xf numFmtId="0" fontId="22" fillId="0" borderId="0" xfId="0" applyFont="1" applyAlignment="1">
      <alignment/>
    </xf>
    <xf numFmtId="3" fontId="0" fillId="2" borderId="15" xfId="0" applyNumberFormat="1" applyFill="1" applyBorder="1" applyAlignment="1">
      <alignment/>
    </xf>
    <xf numFmtId="3" fontId="0" fillId="2" borderId="16" xfId="0" applyNumberFormat="1" applyFill="1" applyBorder="1" applyAlignment="1">
      <alignment/>
    </xf>
    <xf numFmtId="3" fontId="0" fillId="2" borderId="2" xfId="0" applyNumberFormat="1" applyFill="1" applyBorder="1" applyAlignment="1">
      <alignment/>
    </xf>
    <xf numFmtId="3" fontId="0" fillId="2" borderId="17" xfId="0" applyNumberFormat="1" applyFill="1" applyBorder="1" applyAlignment="1">
      <alignment/>
    </xf>
    <xf numFmtId="3" fontId="0" fillId="2" borderId="18" xfId="0" applyNumberFormat="1" applyFill="1" applyBorder="1" applyAlignment="1">
      <alignment/>
    </xf>
    <xf numFmtId="3" fontId="0" fillId="2" borderId="5" xfId="0" applyNumberFormat="1" applyFill="1" applyBorder="1" applyAlignment="1">
      <alignment/>
    </xf>
    <xf numFmtId="3" fontId="0" fillId="2" borderId="19" xfId="0" applyNumberFormat="1" applyFill="1" applyBorder="1" applyAlignment="1">
      <alignment/>
    </xf>
    <xf numFmtId="3" fontId="0" fillId="2" borderId="20" xfId="0" applyNumberFormat="1" applyFill="1" applyBorder="1" applyAlignment="1">
      <alignment/>
    </xf>
    <xf numFmtId="3" fontId="0" fillId="2" borderId="21" xfId="0" applyNumberFormat="1" applyFill="1" applyBorder="1" applyAlignment="1">
      <alignment/>
    </xf>
    <xf numFmtId="3" fontId="0" fillId="2" borderId="22" xfId="0" applyNumberFormat="1" applyFill="1" applyBorder="1" applyAlignment="1">
      <alignment/>
    </xf>
    <xf numFmtId="0" fontId="4" fillId="0" borderId="0" xfId="0" applyFont="1" applyAlignment="1" applyProtection="1">
      <alignment horizontal="right" vertical="top"/>
      <protection locked="0"/>
    </xf>
    <xf numFmtId="0" fontId="4" fillId="0" borderId="0" xfId="0" applyFont="1" applyAlignment="1" applyProtection="1">
      <alignment vertical="top"/>
      <protection locked="0"/>
    </xf>
    <xf numFmtId="0" fontId="4" fillId="0" borderId="0" xfId="0" applyFont="1" applyAlignment="1">
      <alignment horizontal="right"/>
    </xf>
    <xf numFmtId="0" fontId="0" fillId="0" borderId="0" xfId="0" applyAlignment="1">
      <alignment vertical="center"/>
    </xf>
    <xf numFmtId="0" fontId="0" fillId="0" borderId="9" xfId="0" applyFill="1" applyBorder="1" applyAlignment="1">
      <alignment horizontal="left" vertical="top" wrapText="1"/>
    </xf>
    <xf numFmtId="3" fontId="0" fillId="2" borderId="23" xfId="0" applyNumberFormat="1" applyFill="1" applyBorder="1" applyAlignment="1">
      <alignment/>
    </xf>
    <xf numFmtId="3" fontId="0" fillId="2" borderId="8" xfId="0" applyNumberFormat="1" applyFill="1" applyBorder="1" applyAlignment="1">
      <alignment/>
    </xf>
    <xf numFmtId="3" fontId="0" fillId="2" borderId="24" xfId="0" applyNumberFormat="1" applyFill="1" applyBorder="1" applyAlignment="1">
      <alignment/>
    </xf>
    <xf numFmtId="3" fontId="0" fillId="2" borderId="25" xfId="0" applyNumberFormat="1" applyFill="1" applyBorder="1" applyAlignment="1">
      <alignment/>
    </xf>
    <xf numFmtId="4" fontId="0" fillId="0" borderId="3" xfId="0" applyNumberFormat="1" applyFont="1" applyFill="1" applyBorder="1" applyAlignment="1">
      <alignment/>
    </xf>
    <xf numFmtId="4" fontId="0" fillId="0" borderId="26" xfId="0" applyNumberFormat="1" applyFont="1" applyFill="1" applyBorder="1" applyAlignment="1">
      <alignment/>
    </xf>
    <xf numFmtId="4" fontId="0" fillId="0" borderId="27" xfId="0" applyNumberFormat="1" applyFont="1" applyFill="1" applyBorder="1" applyAlignment="1">
      <alignment/>
    </xf>
    <xf numFmtId="4" fontId="0" fillId="0" borderId="13" xfId="0" applyNumberFormat="1" applyFont="1" applyFill="1" applyBorder="1" applyAlignment="1">
      <alignment horizontal="center"/>
    </xf>
    <xf numFmtId="3" fontId="0" fillId="2" borderId="6" xfId="0" applyNumberFormat="1" applyFill="1" applyBorder="1" applyAlignment="1">
      <alignment/>
    </xf>
    <xf numFmtId="0" fontId="22" fillId="0" borderId="28" xfId="0" applyFont="1" applyBorder="1" applyAlignment="1">
      <alignment/>
    </xf>
    <xf numFmtId="0" fontId="2" fillId="0" borderId="0" xfId="0" applyFont="1" applyBorder="1" applyAlignment="1">
      <alignment/>
    </xf>
    <xf numFmtId="0" fontId="24" fillId="0" borderId="0" xfId="0" applyFont="1" applyAlignment="1">
      <alignment/>
    </xf>
    <xf numFmtId="0" fontId="0" fillId="0" borderId="0" xfId="0" applyFont="1" applyBorder="1" applyAlignment="1">
      <alignment horizontal="center"/>
    </xf>
    <xf numFmtId="0" fontId="1" fillId="0" borderId="0" xfId="0" applyFont="1" applyBorder="1" applyAlignment="1">
      <alignment horizontal="center"/>
    </xf>
    <xf numFmtId="0" fontId="2" fillId="0" borderId="0" xfId="0" applyFont="1" applyFill="1" applyAlignment="1">
      <alignment horizontal="left"/>
    </xf>
    <xf numFmtId="0" fontId="2" fillId="0" borderId="0" xfId="0" applyFont="1" applyAlignment="1" quotePrefix="1">
      <alignment horizontal="left"/>
    </xf>
    <xf numFmtId="0" fontId="11" fillId="0" borderId="29" xfId="0" applyFont="1" applyFill="1" applyBorder="1" applyAlignment="1">
      <alignment/>
    </xf>
    <xf numFmtId="0" fontId="3" fillId="0" borderId="30" xfId="0" applyFont="1" applyFill="1" applyBorder="1" applyAlignment="1">
      <alignment/>
    </xf>
    <xf numFmtId="0" fontId="0" fillId="0" borderId="30" xfId="0" applyFill="1" applyBorder="1" applyAlignment="1">
      <alignment/>
    </xf>
    <xf numFmtId="0" fontId="0" fillId="0" borderId="31" xfId="0" applyFill="1" applyBorder="1" applyAlignment="1">
      <alignment/>
    </xf>
    <xf numFmtId="0" fontId="2" fillId="0" borderId="0" xfId="0" applyFont="1" applyAlignment="1">
      <alignment/>
    </xf>
    <xf numFmtId="3" fontId="15" fillId="0" borderId="0" xfId="0" applyNumberFormat="1" applyFont="1" applyFill="1" applyBorder="1" applyAlignment="1">
      <alignment horizontal="right"/>
    </xf>
    <xf numFmtId="10" fontId="15" fillId="0" borderId="0" xfId="0" applyNumberFormat="1" applyFont="1" applyFill="1" applyBorder="1" applyAlignment="1">
      <alignment/>
    </xf>
    <xf numFmtId="3" fontId="1" fillId="0" borderId="0" xfId="0" applyNumberFormat="1" applyFont="1" applyFill="1" applyBorder="1" applyAlignment="1">
      <alignment/>
    </xf>
    <xf numFmtId="4" fontId="0" fillId="0" borderId="3" xfId="0" applyNumberFormat="1" applyFont="1" applyFill="1" applyBorder="1" applyAlignment="1">
      <alignment horizontal="right"/>
    </xf>
    <xf numFmtId="4" fontId="0" fillId="0" borderId="26" xfId="0" applyNumberFormat="1" applyFont="1" applyFill="1" applyBorder="1" applyAlignment="1">
      <alignment horizontal="right"/>
    </xf>
    <xf numFmtId="4" fontId="0" fillId="0" borderId="27" xfId="0" applyNumberFormat="1" applyFont="1" applyFill="1" applyBorder="1" applyAlignment="1">
      <alignment horizontal="right"/>
    </xf>
    <xf numFmtId="4" fontId="0" fillId="0" borderId="1" xfId="0" applyNumberFormat="1" applyFont="1" applyFill="1" applyBorder="1" applyAlignment="1">
      <alignment/>
    </xf>
    <xf numFmtId="4" fontId="0" fillId="0" borderId="32" xfId="0" applyNumberFormat="1" applyFont="1" applyFill="1" applyBorder="1" applyAlignment="1">
      <alignment/>
    </xf>
    <xf numFmtId="4" fontId="0" fillId="0" borderId="33" xfId="0" applyNumberFormat="1" applyFont="1" applyFill="1" applyBorder="1" applyAlignment="1">
      <alignment/>
    </xf>
    <xf numFmtId="4" fontId="0" fillId="0" borderId="2" xfId="0" applyNumberFormat="1" applyFont="1" applyFill="1" applyBorder="1" applyAlignment="1">
      <alignment/>
    </xf>
    <xf numFmtId="4" fontId="0" fillId="0" borderId="34" xfId="0" applyNumberFormat="1" applyFont="1" applyFill="1" applyBorder="1" applyAlignment="1">
      <alignment/>
    </xf>
    <xf numFmtId="4" fontId="0" fillId="0" borderId="35" xfId="0" applyNumberFormat="1" applyFont="1" applyFill="1" applyBorder="1" applyAlignment="1">
      <alignment/>
    </xf>
    <xf numFmtId="4" fontId="0" fillId="0" borderId="36" xfId="0" applyNumberFormat="1" applyFont="1" applyFill="1" applyBorder="1" applyAlignment="1">
      <alignment/>
    </xf>
    <xf numFmtId="4" fontId="0" fillId="0" borderId="8" xfId="0" applyNumberFormat="1" applyFont="1" applyFill="1" applyBorder="1" applyAlignment="1">
      <alignment/>
    </xf>
    <xf numFmtId="0" fontId="21" fillId="0" borderId="37" xfId="0" applyFont="1" applyBorder="1" applyAlignment="1" applyProtection="1">
      <alignment vertical="top"/>
      <protection locked="0"/>
    </xf>
    <xf numFmtId="3" fontId="1" fillId="0" borderId="10" xfId="0" applyNumberFormat="1" applyFont="1" applyFill="1" applyBorder="1" applyAlignment="1">
      <alignment/>
    </xf>
    <xf numFmtId="3" fontId="1" fillId="0" borderId="11" xfId="0" applyNumberFormat="1" applyFont="1" applyFill="1" applyBorder="1" applyAlignment="1">
      <alignment/>
    </xf>
    <xf numFmtId="0" fontId="18" fillId="0" borderId="0" xfId="0" applyFont="1" applyFill="1" applyBorder="1" applyAlignment="1">
      <alignment/>
    </xf>
    <xf numFmtId="0" fontId="1" fillId="0" borderId="0" xfId="0" applyFont="1" applyAlignment="1" applyProtection="1">
      <alignment vertical="top" wrapText="1"/>
      <protection locked="0"/>
    </xf>
    <xf numFmtId="0" fontId="0" fillId="0" borderId="30" xfId="0" applyFill="1" applyBorder="1" applyAlignment="1">
      <alignment horizontal="left"/>
    </xf>
    <xf numFmtId="3" fontId="0" fillId="0" borderId="10" xfId="0" applyNumberFormat="1" applyFont="1" applyFill="1" applyBorder="1" applyAlignment="1">
      <alignment/>
    </xf>
    <xf numFmtId="3" fontId="0" fillId="0" borderId="38" xfId="0" applyNumberFormat="1" applyFont="1" applyBorder="1" applyAlignment="1">
      <alignment/>
    </xf>
    <xf numFmtId="3" fontId="0" fillId="0" borderId="39" xfId="0" applyNumberFormat="1" applyFont="1" applyBorder="1" applyAlignment="1">
      <alignment/>
    </xf>
    <xf numFmtId="3" fontId="0" fillId="2" borderId="11" xfId="0" applyNumberFormat="1" applyFont="1" applyFill="1" applyBorder="1" applyAlignment="1">
      <alignment/>
    </xf>
    <xf numFmtId="3" fontId="0" fillId="2" borderId="8" xfId="0" applyNumberFormat="1" applyFont="1" applyFill="1" applyBorder="1" applyAlignment="1">
      <alignment/>
    </xf>
    <xf numFmtId="3" fontId="0" fillId="2" borderId="40" xfId="0" applyNumberFormat="1" applyFont="1" applyFill="1" applyBorder="1" applyAlignment="1">
      <alignment/>
    </xf>
    <xf numFmtId="3" fontId="0" fillId="2" borderId="24" xfId="0" applyNumberFormat="1" applyFont="1" applyFill="1" applyBorder="1" applyAlignment="1">
      <alignment/>
    </xf>
    <xf numFmtId="0" fontId="12" fillId="0" borderId="0" xfId="0" applyFont="1" applyFill="1" applyAlignment="1">
      <alignment/>
    </xf>
    <xf numFmtId="0" fontId="25" fillId="0" borderId="41" xfId="0" applyFont="1" applyFill="1" applyBorder="1" applyAlignment="1">
      <alignment horizontal="left"/>
    </xf>
    <xf numFmtId="0" fontId="10" fillId="0" borderId="41" xfId="0" applyFont="1" applyFill="1" applyBorder="1" applyAlignment="1">
      <alignment wrapText="1"/>
    </xf>
    <xf numFmtId="0" fontId="25" fillId="0" borderId="42" xfId="0" applyFont="1" applyFill="1" applyBorder="1" applyAlignment="1">
      <alignment horizontal="left"/>
    </xf>
    <xf numFmtId="0" fontId="6" fillId="0" borderId="42" xfId="0" applyFont="1" applyFill="1" applyBorder="1" applyAlignment="1">
      <alignment/>
    </xf>
    <xf numFmtId="14" fontId="3" fillId="0" borderId="41" xfId="0" applyNumberFormat="1" applyFont="1" applyFill="1" applyBorder="1" applyAlignment="1">
      <alignment/>
    </xf>
    <xf numFmtId="0" fontId="0" fillId="0" borderId="41" xfId="0" applyFill="1" applyBorder="1" applyAlignment="1">
      <alignment/>
    </xf>
    <xf numFmtId="0" fontId="0" fillId="0" borderId="43" xfId="0" applyFill="1"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3" fillId="0" borderId="0" xfId="0" applyFont="1" applyAlignment="1" applyProtection="1">
      <alignment vertical="top"/>
      <protection locked="0"/>
    </xf>
    <xf numFmtId="0" fontId="3" fillId="0" borderId="0" xfId="0" applyFont="1" applyAlignment="1" applyProtection="1">
      <alignment/>
      <protection locked="0"/>
    </xf>
    <xf numFmtId="0" fontId="3" fillId="0" borderId="0" xfId="0" applyNumberFormat="1" applyFont="1" applyFill="1" applyBorder="1" applyAlignment="1">
      <alignment/>
    </xf>
    <xf numFmtId="0" fontId="3" fillId="0" borderId="0" xfId="0" applyFont="1" applyAlignment="1">
      <alignment/>
    </xf>
    <xf numFmtId="3" fontId="0" fillId="0" borderId="11" xfId="0" applyNumberFormat="1" applyFont="1" applyBorder="1" applyAlignment="1">
      <alignment/>
    </xf>
    <xf numFmtId="3" fontId="0" fillId="0" borderId="8" xfId="0" applyNumberFormat="1" applyFont="1" applyBorder="1" applyAlignment="1">
      <alignment/>
    </xf>
    <xf numFmtId="3" fontId="0" fillId="0" borderId="39" xfId="0" applyNumberFormat="1" applyBorder="1" applyAlignment="1">
      <alignment/>
    </xf>
    <xf numFmtId="3" fontId="0" fillId="0" borderId="0" xfId="0" applyNumberFormat="1" applyAlignment="1">
      <alignment/>
    </xf>
    <xf numFmtId="3" fontId="0" fillId="0" borderId="11" xfId="0" applyNumberFormat="1" applyBorder="1" applyAlignment="1">
      <alignment/>
    </xf>
    <xf numFmtId="3" fontId="0" fillId="0" borderId="35" xfId="0" applyNumberFormat="1" applyBorder="1" applyAlignment="1">
      <alignment/>
    </xf>
    <xf numFmtId="0" fontId="11" fillId="0" borderId="0" xfId="0" applyFont="1" applyAlignment="1">
      <alignment vertical="center"/>
    </xf>
    <xf numFmtId="14" fontId="3" fillId="0" borderId="0" xfId="0" applyNumberFormat="1" applyFont="1" applyFill="1" applyBorder="1" applyAlignment="1">
      <alignment vertical="center"/>
    </xf>
    <xf numFmtId="0" fontId="0" fillId="0" borderId="0" xfId="0" applyFill="1" applyBorder="1" applyAlignment="1">
      <alignment vertical="center"/>
    </xf>
    <xf numFmtId="0" fontId="0" fillId="0" borderId="0" xfId="0" applyFont="1" applyAlignment="1">
      <alignment horizontal="right"/>
    </xf>
    <xf numFmtId="0" fontId="9" fillId="0" borderId="0" xfId="0" applyFont="1" applyBorder="1" applyAlignment="1">
      <alignment/>
    </xf>
    <xf numFmtId="14" fontId="0" fillId="0" borderId="0" xfId="0" applyNumberFormat="1" applyFont="1" applyFill="1" applyBorder="1" applyAlignment="1">
      <alignment/>
    </xf>
    <xf numFmtId="0" fontId="0" fillId="0" borderId="41" xfId="0" applyFont="1" applyFill="1" applyBorder="1" applyAlignment="1">
      <alignment horizontal="right"/>
    </xf>
    <xf numFmtId="0" fontId="0" fillId="3" borderId="49" xfId="0" applyFont="1" applyFill="1" applyBorder="1" applyAlignment="1">
      <alignment horizontal="center"/>
    </xf>
    <xf numFmtId="0" fontId="3" fillId="3" borderId="50" xfId="0" applyFont="1" applyFill="1" applyBorder="1" applyAlignment="1">
      <alignment vertical="center"/>
    </xf>
    <xf numFmtId="0" fontId="1" fillId="3" borderId="51" xfId="0" applyFont="1" applyFill="1" applyBorder="1" applyAlignment="1">
      <alignment vertical="center" wrapText="1"/>
    </xf>
    <xf numFmtId="0" fontId="1" fillId="3" borderId="29" xfId="0" applyFont="1" applyFill="1" applyBorder="1" applyAlignment="1">
      <alignment vertical="center" wrapText="1"/>
    </xf>
    <xf numFmtId="0" fontId="1" fillId="3" borderId="29" xfId="0" applyFont="1" applyFill="1" applyBorder="1" applyAlignment="1">
      <alignment horizontal="center" vertical="center" wrapText="1"/>
    </xf>
    <xf numFmtId="0" fontId="1" fillId="3" borderId="52"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54" xfId="0" applyFont="1" applyFill="1" applyBorder="1" applyAlignment="1">
      <alignment horizontal="center" vertical="center"/>
    </xf>
    <xf numFmtId="0" fontId="1" fillId="3" borderId="55" xfId="0" applyFont="1" applyFill="1" applyBorder="1" applyAlignment="1">
      <alignment horizontal="center" vertical="center"/>
    </xf>
    <xf numFmtId="4" fontId="1" fillId="3" borderId="56" xfId="0" applyNumberFormat="1" applyFont="1" applyFill="1" applyBorder="1" applyAlignment="1">
      <alignment horizontal="right"/>
    </xf>
    <xf numFmtId="4" fontId="1" fillId="3" borderId="57" xfId="0" applyNumberFormat="1" applyFont="1" applyFill="1" applyBorder="1" applyAlignment="1">
      <alignment horizontal="right"/>
    </xf>
    <xf numFmtId="4" fontId="1" fillId="3" borderId="37" xfId="0" applyNumberFormat="1" applyFont="1" applyFill="1" applyBorder="1" applyAlignment="1">
      <alignment horizontal="right"/>
    </xf>
    <xf numFmtId="4" fontId="1" fillId="3" borderId="58" xfId="0" applyNumberFormat="1" applyFont="1" applyFill="1" applyBorder="1" applyAlignment="1">
      <alignment horizontal="right"/>
    </xf>
    <xf numFmtId="4" fontId="1" fillId="3" borderId="59" xfId="0" applyNumberFormat="1" applyFont="1" applyFill="1" applyBorder="1" applyAlignment="1">
      <alignment horizontal="right"/>
    </xf>
    <xf numFmtId="0" fontId="11" fillId="0" borderId="60" xfId="0" applyFont="1" applyBorder="1" applyAlignment="1">
      <alignment/>
    </xf>
    <xf numFmtId="0" fontId="11" fillId="0" borderId="44" xfId="0" applyFont="1" applyBorder="1" applyAlignment="1">
      <alignment/>
    </xf>
    <xf numFmtId="0" fontId="2" fillId="0" borderId="61" xfId="0" applyFont="1" applyBorder="1" applyAlignment="1">
      <alignment horizontal="left"/>
    </xf>
    <xf numFmtId="0" fontId="2" fillId="0" borderId="0" xfId="0" applyFont="1" applyBorder="1" applyAlignment="1">
      <alignment horizontal="left"/>
    </xf>
    <xf numFmtId="0" fontId="2" fillId="0" borderId="62" xfId="0" applyFont="1" applyBorder="1" applyAlignment="1">
      <alignment horizontal="left"/>
    </xf>
    <xf numFmtId="0" fontId="2" fillId="0" borderId="47" xfId="0" applyFont="1" applyBorder="1" applyAlignment="1">
      <alignment horizontal="left"/>
    </xf>
    <xf numFmtId="0" fontId="0" fillId="0" borderId="63" xfId="0"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1" fillId="3" borderId="67" xfId="0" applyFont="1" applyFill="1" applyBorder="1" applyAlignment="1">
      <alignment horizontal="center" vertical="center" wrapText="1"/>
    </xf>
    <xf numFmtId="0" fontId="1" fillId="3" borderId="68" xfId="0" applyFont="1" applyFill="1" applyBorder="1" applyAlignment="1">
      <alignment vertical="center" wrapText="1"/>
    </xf>
    <xf numFmtId="0" fontId="1" fillId="3" borderId="69" xfId="0" applyFont="1" applyFill="1" applyBorder="1" applyAlignment="1">
      <alignment horizontal="center" vertical="center"/>
    </xf>
    <xf numFmtId="0" fontId="1" fillId="3" borderId="41" xfId="0" applyFont="1" applyFill="1" applyBorder="1" applyAlignment="1">
      <alignment horizontal="center" vertical="center" wrapText="1"/>
    </xf>
    <xf numFmtId="0" fontId="1" fillId="3" borderId="70" xfId="0" applyFont="1" applyFill="1" applyBorder="1" applyAlignment="1">
      <alignment horizontal="center" vertical="center"/>
    </xf>
    <xf numFmtId="3" fontId="1" fillId="3" borderId="56" xfId="0" applyNumberFormat="1" applyFont="1" applyFill="1" applyBorder="1" applyAlignment="1">
      <alignment/>
    </xf>
    <xf numFmtId="3" fontId="1" fillId="3" borderId="57" xfId="0" applyNumberFormat="1" applyFont="1" applyFill="1" applyBorder="1" applyAlignment="1">
      <alignment/>
    </xf>
    <xf numFmtId="3" fontId="1" fillId="3" borderId="37" xfId="0" applyNumberFormat="1" applyFont="1" applyFill="1" applyBorder="1" applyAlignment="1">
      <alignment/>
    </xf>
    <xf numFmtId="3" fontId="1" fillId="3" borderId="37" xfId="0" applyNumberFormat="1" applyFont="1" applyFill="1" applyBorder="1" applyAlignment="1">
      <alignment horizontal="right"/>
    </xf>
    <xf numFmtId="3" fontId="1" fillId="3" borderId="71" xfId="0" applyNumberFormat="1" applyFont="1" applyFill="1" applyBorder="1" applyAlignment="1">
      <alignment horizontal="right"/>
    </xf>
    <xf numFmtId="3" fontId="1" fillId="3" borderId="72" xfId="0" applyNumberFormat="1" applyFont="1" applyFill="1" applyBorder="1" applyAlignment="1">
      <alignment horizontal="right"/>
    </xf>
    <xf numFmtId="3" fontId="1" fillId="3" borderId="11" xfId="0" applyNumberFormat="1" applyFont="1" applyFill="1" applyBorder="1" applyAlignment="1">
      <alignment horizontal="right"/>
    </xf>
    <xf numFmtId="3" fontId="1" fillId="3" borderId="40" xfId="0" applyNumberFormat="1" applyFont="1" applyFill="1" applyBorder="1" applyAlignment="1">
      <alignment horizontal="right"/>
    </xf>
    <xf numFmtId="0" fontId="1" fillId="3" borderId="73" xfId="0" applyFont="1" applyFill="1" applyBorder="1" applyAlignment="1" applyProtection="1">
      <alignment horizontal="center" vertical="top" wrapText="1"/>
      <protection/>
    </xf>
    <xf numFmtId="3" fontId="1" fillId="3" borderId="7" xfId="0" applyNumberFormat="1" applyFont="1" applyFill="1" applyBorder="1" applyAlignment="1">
      <alignment/>
    </xf>
    <xf numFmtId="3" fontId="1" fillId="3" borderId="8" xfId="0" applyNumberFormat="1" applyFont="1" applyFill="1" applyBorder="1" applyAlignment="1">
      <alignment/>
    </xf>
    <xf numFmtId="3" fontId="1" fillId="3" borderId="13" xfId="0" applyNumberFormat="1" applyFont="1" applyFill="1" applyBorder="1" applyAlignment="1">
      <alignment/>
    </xf>
    <xf numFmtId="3" fontId="1" fillId="3" borderId="73" xfId="0" applyNumberFormat="1" applyFont="1" applyFill="1" applyBorder="1" applyAlignment="1">
      <alignment/>
    </xf>
    <xf numFmtId="3" fontId="1" fillId="3" borderId="71" xfId="0" applyNumberFormat="1" applyFont="1" applyFill="1" applyBorder="1" applyAlignment="1">
      <alignment/>
    </xf>
    <xf numFmtId="3" fontId="1" fillId="3" borderId="10" xfId="0" applyNumberFormat="1" applyFont="1" applyFill="1" applyBorder="1" applyAlignment="1">
      <alignment/>
    </xf>
    <xf numFmtId="3" fontId="1" fillId="3" borderId="11" xfId="0" applyNumberFormat="1" applyFont="1" applyFill="1" applyBorder="1" applyAlignment="1">
      <alignment/>
    </xf>
    <xf numFmtId="3" fontId="4" fillId="3" borderId="71" xfId="0" applyNumberFormat="1" applyFont="1" applyFill="1" applyBorder="1" applyAlignment="1" applyProtection="1">
      <alignment vertical="top"/>
      <protection locked="0"/>
    </xf>
    <xf numFmtId="3" fontId="1" fillId="3" borderId="12" xfId="0" applyNumberFormat="1" applyFont="1" applyFill="1" applyBorder="1" applyAlignment="1">
      <alignment/>
    </xf>
    <xf numFmtId="0" fontId="1" fillId="3" borderId="56" xfId="0" applyFont="1" applyFill="1" applyBorder="1" applyAlignment="1">
      <alignment/>
    </xf>
    <xf numFmtId="0" fontId="1" fillId="3" borderId="71" xfId="0" applyFont="1" applyFill="1" applyBorder="1" applyAlignment="1">
      <alignment/>
    </xf>
    <xf numFmtId="0" fontId="0" fillId="0" borderId="22" xfId="0" applyBorder="1" applyAlignment="1">
      <alignment vertical="top" wrapText="1"/>
    </xf>
    <xf numFmtId="0" fontId="0" fillId="0" borderId="11" xfId="0" applyFill="1" applyBorder="1" applyAlignment="1">
      <alignment horizontal="left" vertical="top" wrapText="1"/>
    </xf>
    <xf numFmtId="0" fontId="1" fillId="3" borderId="9" xfId="0" applyFont="1" applyFill="1" applyBorder="1" applyAlignment="1">
      <alignment horizontal="left" vertical="top" wrapText="1"/>
    </xf>
    <xf numFmtId="0" fontId="0" fillId="3" borderId="7" xfId="0" applyFill="1" applyBorder="1" applyAlignment="1">
      <alignment horizontal="left" vertical="top" wrapText="1"/>
    </xf>
    <xf numFmtId="0" fontId="1" fillId="3" borderId="2" xfId="0" applyFont="1" applyFill="1" applyBorder="1" applyAlignment="1">
      <alignment vertical="top" wrapText="1"/>
    </xf>
    <xf numFmtId="0" fontId="0" fillId="3" borderId="8" xfId="0" applyFill="1" applyBorder="1" applyAlignment="1">
      <alignment vertical="top" wrapText="1"/>
    </xf>
    <xf numFmtId="0" fontId="3" fillId="3" borderId="56" xfId="0" applyFont="1" applyFill="1" applyBorder="1" applyAlignment="1">
      <alignment/>
    </xf>
    <xf numFmtId="0" fontId="3" fillId="3" borderId="73" xfId="0" applyFont="1" applyFill="1" applyBorder="1" applyAlignment="1">
      <alignment/>
    </xf>
    <xf numFmtId="3" fontId="3" fillId="3" borderId="71" xfId="0" applyNumberFormat="1" applyFont="1" applyFill="1" applyBorder="1" applyAlignment="1">
      <alignment/>
    </xf>
    <xf numFmtId="0" fontId="1" fillId="3" borderId="73" xfId="0" applyFont="1" applyFill="1" applyBorder="1" applyAlignment="1" applyProtection="1">
      <alignment horizontal="center" vertical="center" wrapText="1"/>
      <protection/>
    </xf>
    <xf numFmtId="0" fontId="1" fillId="3" borderId="56" xfId="0" applyFont="1" applyFill="1" applyBorder="1" applyAlignment="1">
      <alignment wrapText="1"/>
    </xf>
    <xf numFmtId="0" fontId="1" fillId="3" borderId="56" xfId="0" applyFont="1" applyFill="1" applyBorder="1" applyAlignment="1" applyProtection="1">
      <alignment vertical="top" wrapText="1"/>
      <protection/>
    </xf>
    <xf numFmtId="0" fontId="1" fillId="3" borderId="56" xfId="0" applyFont="1" applyFill="1" applyBorder="1" applyAlignment="1">
      <alignment/>
    </xf>
    <xf numFmtId="0" fontId="1" fillId="3" borderId="37" xfId="0" applyFont="1" applyFill="1" applyBorder="1" applyAlignment="1">
      <alignment/>
    </xf>
    <xf numFmtId="0" fontId="1" fillId="3" borderId="73" xfId="0" applyFont="1" applyFill="1" applyBorder="1" applyAlignment="1" applyProtection="1">
      <alignment vertical="top" wrapText="1"/>
      <protection/>
    </xf>
    <xf numFmtId="0" fontId="1" fillId="3" borderId="56" xfId="0" applyFont="1" applyFill="1" applyBorder="1" applyAlignment="1" applyProtection="1">
      <alignment vertical="center" wrapText="1"/>
      <protection/>
    </xf>
    <xf numFmtId="0" fontId="1" fillId="3" borderId="73" xfId="0" applyFont="1" applyFill="1" applyBorder="1" applyAlignment="1">
      <alignment horizontal="center" vertical="center" wrapText="1"/>
    </xf>
    <xf numFmtId="0" fontId="1" fillId="3" borderId="71" xfId="0" applyFont="1" applyFill="1" applyBorder="1" applyAlignment="1">
      <alignment horizontal="center" vertical="center" wrapText="1"/>
    </xf>
    <xf numFmtId="0" fontId="1" fillId="3" borderId="5" xfId="0" applyFont="1" applyFill="1" applyBorder="1" applyAlignment="1">
      <alignment/>
    </xf>
    <xf numFmtId="3" fontId="15" fillId="3" borderId="8" xfId="0" applyNumberFormat="1" applyFont="1" applyFill="1" applyBorder="1" applyAlignment="1">
      <alignment horizontal="right"/>
    </xf>
    <xf numFmtId="10" fontId="15" fillId="3" borderId="11" xfId="0" applyNumberFormat="1" applyFont="1" applyFill="1" applyBorder="1" applyAlignment="1">
      <alignment horizontal="right"/>
    </xf>
    <xf numFmtId="10" fontId="15" fillId="3" borderId="11" xfId="0" applyNumberFormat="1" applyFont="1" applyFill="1" applyBorder="1" applyAlignment="1">
      <alignment/>
    </xf>
    <xf numFmtId="10" fontId="1" fillId="3" borderId="71" xfId="0" applyNumberFormat="1" applyFont="1" applyFill="1" applyBorder="1" applyAlignment="1">
      <alignment/>
    </xf>
    <xf numFmtId="10" fontId="1" fillId="3" borderId="11" xfId="0" applyNumberFormat="1" applyFont="1" applyFill="1" applyBorder="1" applyAlignment="1">
      <alignment/>
    </xf>
    <xf numFmtId="10" fontId="1" fillId="3" borderId="12" xfId="0" applyNumberFormat="1" applyFont="1" applyFill="1" applyBorder="1" applyAlignment="1">
      <alignment/>
    </xf>
    <xf numFmtId="3" fontId="1" fillId="3" borderId="56" xfId="0" applyNumberFormat="1" applyFont="1" applyFill="1" applyBorder="1" applyAlignment="1">
      <alignment/>
    </xf>
    <xf numFmtId="10" fontId="1" fillId="3" borderId="73" xfId="0" applyNumberFormat="1" applyFont="1" applyFill="1" applyBorder="1" applyAlignment="1">
      <alignment/>
    </xf>
    <xf numFmtId="10" fontId="1" fillId="3" borderId="10" xfId="0" applyNumberFormat="1" applyFont="1" applyFill="1" applyBorder="1" applyAlignment="1">
      <alignment/>
    </xf>
    <xf numFmtId="3" fontId="1" fillId="3" borderId="71" xfId="0" applyNumberFormat="1" applyFont="1" applyFill="1" applyBorder="1" applyAlignment="1">
      <alignment wrapText="1"/>
    </xf>
    <xf numFmtId="0" fontId="1" fillId="3" borderId="2" xfId="0" applyFont="1" applyFill="1" applyBorder="1" applyAlignment="1">
      <alignment/>
    </xf>
    <xf numFmtId="171" fontId="1" fillId="3" borderId="56" xfId="0" applyNumberFormat="1" applyFont="1" applyFill="1" applyBorder="1" applyAlignment="1">
      <alignment horizontal="center" vertical="center" wrapText="1"/>
    </xf>
    <xf numFmtId="171" fontId="1" fillId="3" borderId="73" xfId="0" applyNumberFormat="1" applyFont="1" applyFill="1" applyBorder="1" applyAlignment="1">
      <alignment horizontal="center" vertical="center" wrapText="1"/>
    </xf>
    <xf numFmtId="2" fontId="1" fillId="3" borderId="74" xfId="0" applyNumberFormat="1" applyFont="1" applyFill="1" applyBorder="1" applyAlignment="1">
      <alignment horizontal="center" vertical="center" wrapText="1"/>
    </xf>
    <xf numFmtId="171" fontId="1" fillId="3" borderId="74" xfId="0" applyNumberFormat="1" applyFont="1" applyFill="1" applyBorder="1" applyAlignment="1">
      <alignment horizontal="center" vertical="center" wrapText="1"/>
    </xf>
    <xf numFmtId="171" fontId="1" fillId="3" borderId="58" xfId="0" applyNumberFormat="1" applyFont="1" applyFill="1" applyBorder="1" applyAlignment="1">
      <alignment horizontal="center" vertical="center" wrapText="1"/>
    </xf>
    <xf numFmtId="171" fontId="1" fillId="3" borderId="59" xfId="0" applyNumberFormat="1" applyFont="1" applyFill="1" applyBorder="1" applyAlignment="1">
      <alignment horizontal="center" vertical="center" wrapText="1"/>
    </xf>
    <xf numFmtId="171" fontId="1" fillId="3" borderId="71" xfId="0" applyNumberFormat="1" applyFont="1" applyFill="1" applyBorder="1" applyAlignment="1">
      <alignment/>
    </xf>
    <xf numFmtId="3" fontId="1" fillId="3" borderId="15" xfId="0" applyNumberFormat="1" applyFont="1" applyFill="1" applyBorder="1" applyAlignment="1">
      <alignment horizontal="right"/>
    </xf>
    <xf numFmtId="3" fontId="1" fillId="3" borderId="23" xfId="0" applyNumberFormat="1" applyFont="1" applyFill="1" applyBorder="1" applyAlignment="1">
      <alignment horizontal="right"/>
    </xf>
    <xf numFmtId="3" fontId="1" fillId="3" borderId="75" xfId="0" applyNumberFormat="1" applyFont="1" applyFill="1" applyBorder="1" applyAlignment="1">
      <alignment horizontal="right"/>
    </xf>
    <xf numFmtId="3" fontId="1" fillId="3" borderId="14" xfId="0" applyNumberFormat="1" applyFont="1" applyFill="1" applyBorder="1" applyAlignment="1">
      <alignment horizontal="right"/>
    </xf>
    <xf numFmtId="3" fontId="1" fillId="3" borderId="8" xfId="0" applyNumberFormat="1" applyFont="1" applyFill="1" applyBorder="1" applyAlignment="1">
      <alignment horizontal="right"/>
    </xf>
    <xf numFmtId="3" fontId="1" fillId="3" borderId="58" xfId="0" applyNumberFormat="1" applyFont="1" applyFill="1" applyBorder="1" applyAlignment="1">
      <alignment/>
    </xf>
    <xf numFmtId="3" fontId="1" fillId="3" borderId="74" xfId="0" applyNumberFormat="1" applyFont="1" applyFill="1" applyBorder="1" applyAlignment="1">
      <alignment/>
    </xf>
    <xf numFmtId="3" fontId="1" fillId="3" borderId="59" xfId="0" applyNumberFormat="1" applyFont="1" applyFill="1" applyBorder="1" applyAlignment="1">
      <alignment/>
    </xf>
    <xf numFmtId="0" fontId="1" fillId="3" borderId="17" xfId="0" applyFont="1" applyFill="1" applyBorder="1" applyAlignment="1">
      <alignment/>
    </xf>
    <xf numFmtId="3" fontId="1" fillId="3" borderId="72" xfId="0" applyNumberFormat="1" applyFont="1" applyFill="1" applyBorder="1" applyAlignment="1">
      <alignment/>
    </xf>
    <xf numFmtId="0" fontId="1" fillId="3" borderId="63" xfId="0" applyFont="1" applyFill="1" applyBorder="1" applyAlignment="1">
      <alignment horizontal="right"/>
    </xf>
    <xf numFmtId="0" fontId="1" fillId="3" borderId="14" xfId="0" applyFont="1" applyFill="1" applyBorder="1" applyAlignment="1">
      <alignment horizontal="right"/>
    </xf>
    <xf numFmtId="0" fontId="0" fillId="3" borderId="14" xfId="0" applyFont="1" applyFill="1" applyBorder="1" applyAlignment="1">
      <alignment horizontal="right"/>
    </xf>
    <xf numFmtId="0" fontId="0" fillId="3" borderId="5" xfId="0" applyFont="1" applyFill="1" applyBorder="1" applyAlignment="1">
      <alignment/>
    </xf>
    <xf numFmtId="0" fontId="1" fillId="3" borderId="18" xfId="0" applyFont="1" applyFill="1" applyBorder="1" applyAlignment="1">
      <alignment/>
    </xf>
    <xf numFmtId="0" fontId="1" fillId="3" borderId="64" xfId="0" applyFont="1" applyFill="1" applyBorder="1" applyAlignment="1">
      <alignment/>
    </xf>
    <xf numFmtId="0" fontId="1" fillId="3" borderId="76" xfId="0" applyFont="1" applyFill="1" applyBorder="1" applyAlignment="1">
      <alignment horizontal="left"/>
    </xf>
    <xf numFmtId="0" fontId="1" fillId="3" borderId="77" xfId="0" applyFont="1" applyFill="1" applyBorder="1" applyAlignment="1">
      <alignment horizontal="left"/>
    </xf>
    <xf numFmtId="0" fontId="0" fillId="3" borderId="35" xfId="0" applyFont="1" applyFill="1" applyBorder="1" applyAlignment="1">
      <alignment horizontal="left"/>
    </xf>
    <xf numFmtId="0" fontId="1" fillId="3" borderId="65" xfId="0" applyFont="1" applyFill="1" applyBorder="1" applyAlignment="1">
      <alignment horizontal="right"/>
    </xf>
    <xf numFmtId="0" fontId="0" fillId="3" borderId="0" xfId="0" applyFont="1" applyFill="1" applyBorder="1" applyAlignment="1">
      <alignment/>
    </xf>
    <xf numFmtId="0" fontId="0" fillId="3" borderId="56" xfId="0" applyFont="1" applyFill="1" applyBorder="1" applyAlignment="1">
      <alignment horizontal="right"/>
    </xf>
    <xf numFmtId="0" fontId="6" fillId="3" borderId="37" xfId="0" applyFont="1" applyFill="1" applyBorder="1" applyAlignment="1">
      <alignment horizontal="left"/>
    </xf>
    <xf numFmtId="3" fontId="1" fillId="3" borderId="71" xfId="0" applyNumberFormat="1" applyFont="1" applyFill="1" applyBorder="1" applyAlignment="1">
      <alignment/>
    </xf>
    <xf numFmtId="3" fontId="1" fillId="3" borderId="73" xfId="0" applyNumberFormat="1" applyFont="1" applyFill="1" applyBorder="1" applyAlignment="1">
      <alignment/>
    </xf>
    <xf numFmtId="0" fontId="1" fillId="3" borderId="25" xfId="0" applyFont="1" applyFill="1" applyBorder="1" applyAlignment="1">
      <alignment horizontal="right"/>
    </xf>
    <xf numFmtId="0" fontId="3" fillId="3" borderId="78" xfId="0" applyFont="1" applyFill="1" applyBorder="1" applyAlignment="1">
      <alignment horizontal="center"/>
    </xf>
    <xf numFmtId="0" fontId="3" fillId="3" borderId="79" xfId="0" applyFont="1" applyFill="1" applyBorder="1" applyAlignment="1">
      <alignment horizontal="center"/>
    </xf>
    <xf numFmtId="0" fontId="1" fillId="3" borderId="80" xfId="0" applyFont="1" applyFill="1" applyBorder="1" applyAlignment="1" applyProtection="1">
      <alignment horizontal="center" vertical="center" wrapText="1"/>
      <protection/>
    </xf>
    <xf numFmtId="0" fontId="1" fillId="3" borderId="79" xfId="0" applyFont="1" applyFill="1" applyBorder="1" applyAlignment="1" applyProtection="1">
      <alignment horizontal="center" vertical="center" wrapText="1"/>
      <protection/>
    </xf>
    <xf numFmtId="3" fontId="1" fillId="0" borderId="81" xfId="0" applyNumberFormat="1" applyFont="1" applyFill="1" applyBorder="1" applyAlignment="1">
      <alignment horizontal="right"/>
    </xf>
    <xf numFmtId="10" fontId="0" fillId="2" borderId="81" xfId="0" applyNumberFormat="1" applyFont="1" applyFill="1" applyBorder="1" applyAlignment="1">
      <alignment horizontal="right"/>
    </xf>
    <xf numFmtId="0" fontId="0" fillId="2" borderId="38" xfId="0" applyFont="1" applyFill="1" applyBorder="1" applyAlignment="1">
      <alignment horizontal="right"/>
    </xf>
    <xf numFmtId="0" fontId="22" fillId="2" borderId="38" xfId="0" applyFont="1" applyFill="1" applyBorder="1" applyAlignment="1">
      <alignment horizontal="right"/>
    </xf>
    <xf numFmtId="0" fontId="1" fillId="3" borderId="75" xfId="0" applyFont="1" applyFill="1" applyBorder="1" applyAlignment="1">
      <alignment/>
    </xf>
    <xf numFmtId="3" fontId="0" fillId="0" borderId="0" xfId="0" applyNumberFormat="1" applyBorder="1" applyAlignment="1">
      <alignment/>
    </xf>
    <xf numFmtId="0" fontId="0" fillId="0" borderId="52" xfId="0" applyBorder="1" applyAlignment="1">
      <alignment/>
    </xf>
    <xf numFmtId="0" fontId="0" fillId="0" borderId="55" xfId="0" applyBorder="1" applyAlignment="1">
      <alignment/>
    </xf>
    <xf numFmtId="0" fontId="1" fillId="0" borderId="69" xfId="0" applyFont="1" applyBorder="1" applyAlignment="1">
      <alignment/>
    </xf>
    <xf numFmtId="0" fontId="0" fillId="0" borderId="55" xfId="0" applyFont="1" applyBorder="1" applyAlignment="1">
      <alignment/>
    </xf>
    <xf numFmtId="0" fontId="0" fillId="3" borderId="76" xfId="0" applyFont="1" applyFill="1" applyBorder="1" applyAlignment="1">
      <alignment vertical="top" wrapText="1"/>
    </xf>
    <xf numFmtId="0" fontId="0" fillId="3" borderId="4" xfId="0" applyFont="1" applyFill="1" applyBorder="1" applyAlignment="1">
      <alignment vertical="top" wrapText="1"/>
    </xf>
    <xf numFmtId="0" fontId="0" fillId="3" borderId="77" xfId="0" applyFont="1" applyFill="1" applyBorder="1" applyAlignment="1">
      <alignment vertical="top" wrapText="1"/>
    </xf>
    <xf numFmtId="3" fontId="0" fillId="3" borderId="1" xfId="0" applyNumberFormat="1" applyFont="1" applyFill="1" applyBorder="1" applyAlignment="1">
      <alignment/>
    </xf>
    <xf numFmtId="3" fontId="0" fillId="3" borderId="32" xfId="0" applyNumberFormat="1" applyFont="1" applyFill="1" applyBorder="1" applyAlignment="1">
      <alignment/>
    </xf>
    <xf numFmtId="0" fontId="0" fillId="3" borderId="14" xfId="0" applyFont="1" applyFill="1" applyBorder="1" applyAlignment="1">
      <alignment vertical="top" wrapText="1"/>
    </xf>
    <xf numFmtId="0" fontId="0" fillId="3" borderId="5" xfId="0" applyFont="1" applyFill="1" applyBorder="1" applyAlignment="1">
      <alignment vertical="top" wrapText="1"/>
    </xf>
    <xf numFmtId="0" fontId="0" fillId="3" borderId="18" xfId="0" applyFont="1" applyFill="1" applyBorder="1" applyAlignment="1">
      <alignment vertical="top" wrapText="1"/>
    </xf>
    <xf numFmtId="3" fontId="0" fillId="3" borderId="2" xfId="0" applyNumberFormat="1" applyFont="1" applyFill="1" applyBorder="1" applyAlignment="1">
      <alignment/>
    </xf>
    <xf numFmtId="3" fontId="0" fillId="3" borderId="34" xfId="0" applyNumberFormat="1" applyFont="1" applyFill="1" applyBorder="1" applyAlignment="1">
      <alignment/>
    </xf>
    <xf numFmtId="0" fontId="0" fillId="3" borderId="2" xfId="0" applyFont="1" applyFill="1" applyBorder="1" applyAlignment="1">
      <alignment vertical="top" wrapText="1"/>
    </xf>
    <xf numFmtId="0" fontId="0" fillId="3" borderId="6" xfId="0" applyFont="1" applyFill="1" applyBorder="1" applyAlignment="1">
      <alignment vertical="top" wrapText="1"/>
    </xf>
    <xf numFmtId="0" fontId="0" fillId="3" borderId="82" xfId="0" applyFont="1" applyFill="1" applyBorder="1" applyAlignment="1">
      <alignment vertical="top" wrapText="1"/>
    </xf>
    <xf numFmtId="3" fontId="0" fillId="3" borderId="22" xfId="0" applyNumberFormat="1" applyFont="1" applyFill="1" applyBorder="1" applyAlignment="1">
      <alignment/>
    </xf>
    <xf numFmtId="3" fontId="0" fillId="3" borderId="83" xfId="0" applyNumberFormat="1" applyFont="1" applyFill="1" applyBorder="1" applyAlignment="1">
      <alignment/>
    </xf>
    <xf numFmtId="0" fontId="28" fillId="4" borderId="56" xfId="0" applyFont="1" applyFill="1" applyBorder="1" applyAlignment="1">
      <alignment/>
    </xf>
    <xf numFmtId="0" fontId="28" fillId="4" borderId="37" xfId="0" applyFont="1" applyFill="1" applyBorder="1" applyAlignment="1">
      <alignment/>
    </xf>
    <xf numFmtId="0" fontId="29" fillId="4" borderId="37" xfId="0" applyFont="1" applyFill="1" applyBorder="1" applyAlignment="1">
      <alignment/>
    </xf>
    <xf numFmtId="0" fontId="29" fillId="4" borderId="73" xfId="0" applyFont="1" applyFill="1" applyBorder="1" applyAlignment="1">
      <alignment/>
    </xf>
    <xf numFmtId="0" fontId="6" fillId="3" borderId="84" xfId="0" applyFont="1" applyFill="1" applyBorder="1" applyAlignment="1">
      <alignment vertical="center"/>
    </xf>
    <xf numFmtId="0" fontId="6" fillId="3" borderId="85" xfId="0" applyFont="1" applyFill="1" applyBorder="1" applyAlignment="1">
      <alignment vertical="center"/>
    </xf>
    <xf numFmtId="0" fontId="3" fillId="3" borderId="29" xfId="0" applyFont="1" applyFill="1" applyBorder="1" applyAlignment="1">
      <alignment horizontal="left" vertical="center"/>
    </xf>
    <xf numFmtId="0" fontId="3" fillId="3" borderId="30" xfId="0" applyFont="1" applyFill="1" applyBorder="1" applyAlignment="1">
      <alignment horizontal="left" vertical="center"/>
    </xf>
    <xf numFmtId="49" fontId="1" fillId="3" borderId="10" xfId="0" applyNumberFormat="1" applyFont="1" applyFill="1" applyBorder="1" applyAlignment="1">
      <alignment/>
    </xf>
    <xf numFmtId="49" fontId="1" fillId="3" borderId="11" xfId="0" applyNumberFormat="1" applyFont="1" applyFill="1" applyBorder="1" applyAlignment="1">
      <alignment/>
    </xf>
    <xf numFmtId="3" fontId="0" fillId="3" borderId="11" xfId="0" applyNumberFormat="1" applyFont="1" applyFill="1" applyBorder="1" applyAlignment="1">
      <alignment/>
    </xf>
    <xf numFmtId="49" fontId="1" fillId="3" borderId="16" xfId="0" applyNumberFormat="1" applyFont="1" applyFill="1" applyBorder="1" applyAlignment="1">
      <alignment/>
    </xf>
    <xf numFmtId="3" fontId="1" fillId="3" borderId="11" xfId="0" applyNumberFormat="1" applyFont="1" applyFill="1" applyBorder="1" applyAlignment="1">
      <alignment/>
    </xf>
    <xf numFmtId="3" fontId="1" fillId="3" borderId="35" xfId="0" applyNumberFormat="1" applyFont="1" applyFill="1" applyBorder="1" applyAlignment="1">
      <alignment/>
    </xf>
    <xf numFmtId="3" fontId="1" fillId="3" borderId="8" xfId="0" applyNumberFormat="1" applyFont="1" applyFill="1" applyBorder="1" applyAlignment="1">
      <alignment/>
    </xf>
    <xf numFmtId="0" fontId="1" fillId="0" borderId="52" xfId="0" applyFont="1" applyBorder="1" applyAlignment="1">
      <alignment/>
    </xf>
    <xf numFmtId="0" fontId="0" fillId="0" borderId="86" xfId="0" applyBorder="1" applyAlignment="1">
      <alignment/>
    </xf>
    <xf numFmtId="3" fontId="0" fillId="3" borderId="10" xfId="0" applyNumberFormat="1" applyFont="1" applyFill="1" applyBorder="1" applyAlignment="1">
      <alignment/>
    </xf>
    <xf numFmtId="3" fontId="0" fillId="3" borderId="12" xfId="0" applyNumberFormat="1" applyFont="1" applyFill="1" applyBorder="1" applyAlignment="1">
      <alignment/>
    </xf>
    <xf numFmtId="0" fontId="1" fillId="3" borderId="9" xfId="0" applyFont="1" applyFill="1" applyBorder="1" applyAlignment="1">
      <alignment/>
    </xf>
    <xf numFmtId="0" fontId="1" fillId="3" borderId="2" xfId="0" applyFont="1" applyFill="1" applyBorder="1" applyAlignment="1">
      <alignment/>
    </xf>
    <xf numFmtId="0" fontId="1" fillId="0" borderId="87" xfId="0" applyFont="1" applyBorder="1" applyAlignment="1">
      <alignment/>
    </xf>
    <xf numFmtId="3" fontId="0" fillId="0" borderId="39" xfId="0" applyNumberFormat="1" applyFont="1" applyBorder="1" applyAlignment="1">
      <alignment/>
    </xf>
    <xf numFmtId="3" fontId="0" fillId="0" borderId="0" xfId="0" applyNumberFormat="1" applyFont="1" applyBorder="1" applyAlignment="1">
      <alignment/>
    </xf>
    <xf numFmtId="3" fontId="0" fillId="3" borderId="0" xfId="0" applyNumberFormat="1" applyFont="1" applyFill="1" applyBorder="1" applyAlignment="1">
      <alignment/>
    </xf>
    <xf numFmtId="3" fontId="0" fillId="3" borderId="0" xfId="0" applyNumberFormat="1" applyFill="1" applyBorder="1" applyAlignment="1">
      <alignment/>
    </xf>
    <xf numFmtId="3" fontId="0" fillId="0" borderId="35" xfId="0" applyNumberFormat="1" applyFont="1" applyBorder="1" applyAlignment="1">
      <alignment/>
    </xf>
    <xf numFmtId="3" fontId="0" fillId="3" borderId="8" xfId="0" applyNumberFormat="1" applyFont="1" applyFill="1" applyBorder="1" applyAlignment="1">
      <alignment/>
    </xf>
    <xf numFmtId="0" fontId="11" fillId="0" borderId="0" xfId="0" applyFont="1" applyFill="1" applyAlignment="1">
      <alignment/>
    </xf>
    <xf numFmtId="0" fontId="0" fillId="0" borderId="0" xfId="0" applyAlignment="1" quotePrefix="1">
      <alignment/>
    </xf>
    <xf numFmtId="0" fontId="26" fillId="4" borderId="58" xfId="0" applyFont="1" applyFill="1" applyBorder="1" applyAlignment="1">
      <alignment wrapText="1"/>
    </xf>
    <xf numFmtId="0" fontId="26" fillId="4" borderId="56" xfId="0" applyFont="1" applyFill="1" applyBorder="1" applyAlignment="1">
      <alignment wrapText="1"/>
    </xf>
    <xf numFmtId="0" fontId="26" fillId="4" borderId="59" xfId="0" applyFont="1" applyFill="1" applyBorder="1" applyAlignment="1">
      <alignment vertical="center"/>
    </xf>
    <xf numFmtId="0" fontId="0" fillId="0" borderId="0" xfId="0" applyFont="1" applyAlignment="1">
      <alignment vertical="top" wrapText="1"/>
    </xf>
    <xf numFmtId="0" fontId="1" fillId="3" borderId="71" xfId="0" applyFont="1" applyFill="1" applyBorder="1" applyAlignment="1">
      <alignment horizontal="left" vertical="center"/>
    </xf>
    <xf numFmtId="0" fontId="1" fillId="3" borderId="71" xfId="0" applyFont="1" applyFill="1" applyBorder="1" applyAlignment="1">
      <alignment horizontal="left"/>
    </xf>
    <xf numFmtId="0" fontId="1" fillId="3" borderId="25" xfId="0" applyFont="1" applyFill="1" applyBorder="1" applyAlignment="1">
      <alignment horizontal="right" vertical="top"/>
    </xf>
    <xf numFmtId="0" fontId="1" fillId="3" borderId="19" xfId="0" applyFont="1" applyFill="1" applyBorder="1" applyAlignment="1">
      <alignment horizontal="left" wrapText="1"/>
    </xf>
    <xf numFmtId="3" fontId="0" fillId="0" borderId="40" xfId="0" applyNumberFormat="1" applyFont="1" applyFill="1" applyBorder="1" applyAlignment="1">
      <alignment/>
    </xf>
    <xf numFmtId="3" fontId="0" fillId="0" borderId="24" xfId="0" applyNumberFormat="1" applyFont="1" applyFill="1" applyBorder="1" applyAlignment="1">
      <alignment/>
    </xf>
    <xf numFmtId="0" fontId="12" fillId="0" borderId="0" xfId="0" applyFont="1" applyAlignment="1">
      <alignment/>
    </xf>
    <xf numFmtId="0" fontId="10" fillId="0" borderId="0" xfId="0" applyFont="1" applyAlignment="1">
      <alignment/>
    </xf>
    <xf numFmtId="0" fontId="1" fillId="0" borderId="88" xfId="0" applyFont="1" applyBorder="1" applyAlignment="1">
      <alignment horizontal="center"/>
    </xf>
    <xf numFmtId="0" fontId="11" fillId="0" borderId="0" xfId="0" applyFont="1" applyAlignment="1" applyProtection="1">
      <alignment vertical="top"/>
      <protection locked="0"/>
    </xf>
    <xf numFmtId="0" fontId="3" fillId="0" borderId="0" xfId="0" applyFont="1" applyAlignment="1" applyProtection="1">
      <alignment horizontal="right" vertical="top"/>
      <protection locked="0"/>
    </xf>
    <xf numFmtId="0" fontId="0" fillId="0" borderId="89" xfId="0" applyBorder="1" applyAlignment="1">
      <alignment/>
    </xf>
    <xf numFmtId="0" fontId="1" fillId="0" borderId="89" xfId="0" applyFont="1" applyFill="1" applyBorder="1" applyAlignment="1">
      <alignment/>
    </xf>
    <xf numFmtId="3" fontId="1" fillId="0" borderId="89" xfId="0" applyNumberFormat="1" applyFont="1" applyFill="1" applyBorder="1" applyAlignment="1">
      <alignment/>
    </xf>
    <xf numFmtId="0" fontId="0" fillId="0" borderId="89" xfId="0" applyFill="1" applyBorder="1" applyAlignment="1">
      <alignment/>
    </xf>
    <xf numFmtId="0" fontId="0" fillId="0" borderId="28" xfId="0" applyFont="1" applyFill="1" applyBorder="1" applyAlignment="1">
      <alignment/>
    </xf>
    <xf numFmtId="0" fontId="1" fillId="0" borderId="28" xfId="0" applyFont="1" applyFill="1" applyBorder="1" applyAlignment="1">
      <alignment/>
    </xf>
    <xf numFmtId="3" fontId="1" fillId="0" borderId="28" xfId="0" applyNumberFormat="1" applyFont="1" applyFill="1" applyBorder="1" applyAlignment="1">
      <alignment/>
    </xf>
    <xf numFmtId="3" fontId="0" fillId="3" borderId="39" xfId="0" applyNumberFormat="1" applyFont="1" applyFill="1" applyBorder="1" applyAlignment="1">
      <alignment/>
    </xf>
    <xf numFmtId="3" fontId="1" fillId="3" borderId="39" xfId="0" applyNumberFormat="1" applyFont="1" applyFill="1" applyBorder="1" applyAlignment="1">
      <alignment/>
    </xf>
    <xf numFmtId="0" fontId="3" fillId="3" borderId="38" xfId="0" applyFont="1" applyFill="1" applyBorder="1" applyAlignment="1">
      <alignment horizontal="center"/>
    </xf>
    <xf numFmtId="0" fontId="3" fillId="3" borderId="81" xfId="0" applyFont="1" applyFill="1" applyBorder="1" applyAlignment="1">
      <alignment horizontal="center" wrapText="1"/>
    </xf>
    <xf numFmtId="0" fontId="3" fillId="3" borderId="79" xfId="0" applyFont="1" applyFill="1" applyBorder="1" applyAlignment="1">
      <alignment horizontal="left"/>
    </xf>
    <xf numFmtId="0" fontId="1" fillId="3" borderId="20" xfId="0" applyFont="1" applyFill="1" applyBorder="1" applyAlignment="1">
      <alignment/>
    </xf>
    <xf numFmtId="0" fontId="3" fillId="3" borderId="56" xfId="0" applyFont="1" applyFill="1" applyBorder="1" applyAlignment="1">
      <alignment horizontal="center"/>
    </xf>
    <xf numFmtId="0" fontId="6" fillId="3" borderId="59" xfId="0" applyFont="1" applyFill="1" applyBorder="1" applyAlignment="1">
      <alignment/>
    </xf>
    <xf numFmtId="3" fontId="0" fillId="0" borderId="12" xfId="0" applyNumberFormat="1" applyFont="1" applyFill="1" applyBorder="1" applyAlignment="1">
      <alignment/>
    </xf>
    <xf numFmtId="3" fontId="1" fillId="0" borderId="11" xfId="0" applyNumberFormat="1" applyFont="1" applyFill="1" applyBorder="1" applyAlignment="1">
      <alignment horizontal="right"/>
    </xf>
    <xf numFmtId="0" fontId="23" fillId="3" borderId="0" xfId="0" applyFont="1" applyFill="1" applyAlignment="1" applyProtection="1">
      <alignment/>
      <protection/>
    </xf>
    <xf numFmtId="0" fontId="0" fillId="3" borderId="0" xfId="0" applyFill="1" applyAlignment="1" applyProtection="1">
      <alignment/>
      <protection/>
    </xf>
    <xf numFmtId="0" fontId="0" fillId="3" borderId="0" xfId="0" applyFill="1" applyAlignment="1" applyProtection="1">
      <alignment horizontal="center"/>
      <protection/>
    </xf>
    <xf numFmtId="0" fontId="10" fillId="3" borderId="0" xfId="0" applyFont="1" applyFill="1" applyAlignment="1" applyProtection="1">
      <alignment/>
      <protection/>
    </xf>
    <xf numFmtId="0" fontId="5" fillId="3" borderId="0" xfId="0" applyFont="1" applyFill="1" applyAlignment="1" applyProtection="1">
      <alignment/>
      <protection/>
    </xf>
    <xf numFmtId="0" fontId="30" fillId="3" borderId="0" xfId="0" applyFont="1" applyFill="1" applyAlignment="1" applyProtection="1">
      <alignment/>
      <protection/>
    </xf>
    <xf numFmtId="0" fontId="30" fillId="3" borderId="0" xfId="0" applyFont="1" applyFill="1" applyAlignment="1">
      <alignment/>
    </xf>
    <xf numFmtId="0" fontId="31" fillId="3" borderId="0" xfId="0" applyFont="1" applyFill="1" applyAlignment="1" applyProtection="1">
      <alignment/>
      <protection/>
    </xf>
    <xf numFmtId="0" fontId="32" fillId="3" borderId="0" xfId="0" applyFont="1" applyFill="1" applyAlignment="1" applyProtection="1">
      <alignment/>
      <protection/>
    </xf>
    <xf numFmtId="0" fontId="5" fillId="3" borderId="0" xfId="0" applyFont="1" applyFill="1" applyAlignment="1" applyProtection="1">
      <alignment horizontal="center"/>
      <protection/>
    </xf>
    <xf numFmtId="0" fontId="1" fillId="3" borderId="0" xfId="0" applyFont="1" applyFill="1" applyAlignment="1" applyProtection="1">
      <alignment/>
      <protection/>
    </xf>
    <xf numFmtId="0" fontId="1" fillId="3" borderId="90" xfId="0" applyFont="1" applyFill="1" applyBorder="1" applyAlignment="1" applyProtection="1">
      <alignment/>
      <protection/>
    </xf>
    <xf numFmtId="0" fontId="1" fillId="3" borderId="0" xfId="0" applyFont="1" applyFill="1" applyBorder="1" applyAlignment="1" applyProtection="1">
      <alignment/>
      <protection/>
    </xf>
    <xf numFmtId="0" fontId="1" fillId="3" borderId="0" xfId="0" applyFont="1" applyFill="1" applyBorder="1" applyAlignment="1" applyProtection="1">
      <alignment horizontal="right"/>
      <protection/>
    </xf>
    <xf numFmtId="14" fontId="1" fillId="0" borderId="43" xfId="0" applyNumberFormat="1" applyFont="1" applyBorder="1" applyAlignment="1" applyProtection="1">
      <alignment/>
      <protection locked="0"/>
    </xf>
    <xf numFmtId="0" fontId="1" fillId="3" borderId="0" xfId="0" applyFont="1" applyFill="1" applyBorder="1" applyAlignment="1" applyProtection="1">
      <alignment horizontal="left"/>
      <protection locked="0"/>
    </xf>
    <xf numFmtId="14" fontId="1" fillId="3" borderId="0" xfId="0" applyNumberFormat="1" applyFont="1" applyFill="1" applyBorder="1" applyAlignment="1" applyProtection="1">
      <alignment horizontal="center"/>
      <protection locked="0"/>
    </xf>
    <xf numFmtId="14" fontId="1" fillId="3" borderId="0" xfId="0" applyNumberFormat="1" applyFont="1" applyFill="1" applyBorder="1" applyAlignment="1" applyProtection="1">
      <alignment/>
      <protection locked="0"/>
    </xf>
    <xf numFmtId="0" fontId="0" fillId="3" borderId="0" xfId="0" applyFill="1" applyAlignment="1">
      <alignment/>
    </xf>
    <xf numFmtId="0" fontId="1" fillId="3" borderId="0" xfId="0" applyFont="1" applyFill="1" applyBorder="1" applyAlignment="1" applyProtection="1">
      <alignment horizontal="right"/>
      <protection locked="0"/>
    </xf>
    <xf numFmtId="0" fontId="1" fillId="0" borderId="91" xfId="0" applyFont="1" applyFill="1" applyBorder="1" applyAlignment="1" applyProtection="1">
      <alignment horizontal="center"/>
      <protection locked="0"/>
    </xf>
    <xf numFmtId="0" fontId="1" fillId="3" borderId="41" xfId="0" applyFont="1" applyFill="1" applyBorder="1" applyAlignment="1" applyProtection="1">
      <alignment horizontal="right"/>
      <protection locked="0"/>
    </xf>
    <xf numFmtId="0" fontId="1" fillId="0" borderId="53" xfId="0" applyFont="1" applyFill="1" applyBorder="1" applyAlignment="1" applyProtection="1">
      <alignment horizontal="center"/>
      <protection locked="0"/>
    </xf>
    <xf numFmtId="0" fontId="1" fillId="3" borderId="0" xfId="0" applyFont="1" applyFill="1" applyAlignment="1" applyProtection="1">
      <alignment/>
      <protection/>
    </xf>
    <xf numFmtId="1" fontId="1" fillId="2" borderId="53" xfId="0" applyNumberFormat="1" applyFont="1" applyFill="1" applyBorder="1" applyAlignment="1" applyProtection="1">
      <alignment horizontal="left"/>
      <protection locked="0"/>
    </xf>
    <xf numFmtId="16" fontId="1" fillId="3" borderId="0" xfId="0" applyNumberFormat="1" applyFont="1" applyFill="1" applyBorder="1" applyAlignment="1" applyProtection="1">
      <alignment horizontal="left"/>
      <protection/>
    </xf>
    <xf numFmtId="0" fontId="0" fillId="3" borderId="0" xfId="0" applyFill="1" applyBorder="1" applyAlignment="1" applyProtection="1">
      <alignment/>
      <protection/>
    </xf>
    <xf numFmtId="0" fontId="23" fillId="3" borderId="0" xfId="0" applyFont="1" applyFill="1" applyBorder="1" applyAlignment="1" applyProtection="1">
      <alignment/>
      <protection/>
    </xf>
    <xf numFmtId="1" fontId="1" fillId="3" borderId="30" xfId="0" applyNumberFormat="1" applyFont="1" applyFill="1" applyBorder="1" applyAlignment="1" applyProtection="1">
      <alignment horizontal="left"/>
      <protection/>
    </xf>
    <xf numFmtId="16" fontId="1" fillId="3" borderId="30" xfId="0" applyNumberFormat="1" applyFont="1" applyFill="1" applyBorder="1" applyAlignment="1" applyProtection="1">
      <alignment horizontal="left"/>
      <protection/>
    </xf>
    <xf numFmtId="0" fontId="1" fillId="3" borderId="0" xfId="0" applyFont="1" applyFill="1" applyBorder="1" applyAlignment="1" applyProtection="1">
      <alignment horizontal="center"/>
      <protection/>
    </xf>
    <xf numFmtId="0" fontId="0" fillId="3" borderId="0" xfId="0" applyFill="1" applyBorder="1" applyAlignment="1" applyProtection="1">
      <alignment horizontal="center"/>
      <protection/>
    </xf>
    <xf numFmtId="0" fontId="0" fillId="3" borderId="0" xfId="0" applyFill="1" applyAlignment="1" applyProtection="1">
      <alignment vertical="top"/>
      <protection/>
    </xf>
    <xf numFmtId="1" fontId="1" fillId="3" borderId="0" xfId="0" applyNumberFormat="1" applyFont="1" applyFill="1" applyBorder="1" applyAlignment="1" applyProtection="1">
      <alignment horizontal="left"/>
      <protection/>
    </xf>
    <xf numFmtId="0" fontId="0" fillId="3" borderId="0" xfId="0" applyFill="1" applyBorder="1" applyAlignment="1" applyProtection="1">
      <alignment horizontal="left"/>
      <protection/>
    </xf>
    <xf numFmtId="0" fontId="0" fillId="2" borderId="53" xfId="0" applyFill="1" applyBorder="1" applyAlignment="1" applyProtection="1">
      <alignment horizontal="center" vertical="top"/>
      <protection locked="0"/>
    </xf>
    <xf numFmtId="0" fontId="23" fillId="5" borderId="0" xfId="0" applyFont="1" applyFill="1" applyAlignment="1" applyProtection="1">
      <alignment/>
      <protection/>
    </xf>
    <xf numFmtId="0" fontId="0" fillId="5" borderId="0" xfId="0" applyFill="1" applyAlignment="1" applyProtection="1">
      <alignment vertical="top"/>
      <protection/>
    </xf>
    <xf numFmtId="0" fontId="1" fillId="5" borderId="0" xfId="0" applyFont="1" applyFill="1" applyBorder="1" applyAlignment="1" applyProtection="1">
      <alignment/>
      <protection/>
    </xf>
    <xf numFmtId="1" fontId="1" fillId="5" borderId="0" xfId="0" applyNumberFormat="1" applyFont="1" applyFill="1" applyBorder="1" applyAlignment="1" applyProtection="1">
      <alignment horizontal="left"/>
      <protection/>
    </xf>
    <xf numFmtId="16" fontId="1" fillId="5" borderId="0" xfId="0" applyNumberFormat="1" applyFont="1" applyFill="1" applyBorder="1" applyAlignment="1" applyProtection="1">
      <alignment horizontal="left"/>
      <protection/>
    </xf>
    <xf numFmtId="0" fontId="1" fillId="5" borderId="0" xfId="0" applyFont="1" applyFill="1" applyBorder="1" applyAlignment="1" applyProtection="1">
      <alignment horizontal="center"/>
      <protection/>
    </xf>
    <xf numFmtId="0" fontId="0" fillId="5" borderId="0" xfId="0" applyFill="1" applyBorder="1" applyAlignment="1" applyProtection="1">
      <alignment horizontal="left"/>
      <protection/>
    </xf>
    <xf numFmtId="0" fontId="23" fillId="5" borderId="0" xfId="0" applyFont="1" applyFill="1" applyBorder="1" applyAlignment="1" applyProtection="1">
      <alignment/>
      <protection/>
    </xf>
    <xf numFmtId="0" fontId="25" fillId="6" borderId="0" xfId="0" applyFont="1" applyFill="1" applyAlignment="1" applyProtection="1">
      <alignment vertical="top"/>
      <protection/>
    </xf>
    <xf numFmtId="0" fontId="1" fillId="6" borderId="0" xfId="0" applyFont="1" applyFill="1" applyBorder="1" applyAlignment="1" applyProtection="1">
      <alignment/>
      <protection/>
    </xf>
    <xf numFmtId="1" fontId="1" fillId="6" borderId="0" xfId="0" applyNumberFormat="1" applyFont="1" applyFill="1" applyBorder="1" applyAlignment="1" applyProtection="1">
      <alignment horizontal="left"/>
      <protection/>
    </xf>
    <xf numFmtId="16" fontId="1" fillId="6" borderId="0" xfId="0" applyNumberFormat="1" applyFont="1" applyFill="1" applyBorder="1" applyAlignment="1" applyProtection="1">
      <alignment horizontal="left"/>
      <protection/>
    </xf>
    <xf numFmtId="0" fontId="1" fillId="6" borderId="0" xfId="0" applyFont="1" applyFill="1" applyBorder="1" applyAlignment="1" applyProtection="1">
      <alignment horizontal="center"/>
      <protection/>
    </xf>
    <xf numFmtId="0" fontId="0" fillId="6" borderId="0" xfId="0" applyFill="1" applyBorder="1" applyAlignment="1" applyProtection="1">
      <alignment horizontal="left"/>
      <protection/>
    </xf>
    <xf numFmtId="0" fontId="26" fillId="6" borderId="90" xfId="0" applyFont="1" applyFill="1" applyBorder="1" applyAlignment="1" applyProtection="1">
      <alignment horizontal="left"/>
      <protection/>
    </xf>
    <xf numFmtId="0" fontId="23" fillId="6" borderId="30" xfId="0" applyFont="1" applyFill="1" applyBorder="1" applyAlignment="1" applyProtection="1">
      <alignment horizontal="center"/>
      <protection/>
    </xf>
    <xf numFmtId="0" fontId="0" fillId="6" borderId="92" xfId="0" applyFill="1" applyBorder="1" applyAlignment="1" applyProtection="1">
      <alignment/>
      <protection/>
    </xf>
    <xf numFmtId="0" fontId="31" fillId="6" borderId="93" xfId="0" applyFont="1" applyFill="1" applyBorder="1" applyAlignment="1" applyProtection="1">
      <alignment horizontal="center" wrapText="1"/>
      <protection/>
    </xf>
    <xf numFmtId="0" fontId="23" fillId="6" borderId="94" xfId="0" applyFont="1" applyFill="1" applyBorder="1" applyAlignment="1" applyProtection="1">
      <alignment horizontal="center"/>
      <protection/>
    </xf>
    <xf numFmtId="0" fontId="23" fillId="6" borderId="94" xfId="0" applyFont="1" applyFill="1" applyBorder="1" applyAlignment="1" applyProtection="1">
      <alignment horizontal="center" wrapText="1"/>
      <protection/>
    </xf>
    <xf numFmtId="0" fontId="23" fillId="6" borderId="95" xfId="0" applyFont="1" applyFill="1" applyBorder="1" applyAlignment="1" applyProtection="1">
      <alignment horizontal="center" wrapText="1"/>
      <protection/>
    </xf>
    <xf numFmtId="0" fontId="0" fillId="0" borderId="91" xfId="0" applyNumberFormat="1" applyFill="1" applyBorder="1" applyAlignment="1" applyProtection="1">
      <alignment horizontal="left"/>
      <protection locked="0"/>
    </xf>
    <xf numFmtId="205" fontId="0" fillId="0" borderId="91" xfId="0" applyNumberFormat="1" applyBorder="1" applyAlignment="1" applyProtection="1">
      <alignment horizontal="left"/>
      <protection locked="0"/>
    </xf>
    <xf numFmtId="0" fontId="0" fillId="0" borderId="91" xfId="0" applyBorder="1" applyAlignment="1" applyProtection="1">
      <alignment horizontal="left"/>
      <protection locked="0"/>
    </xf>
    <xf numFmtId="4" fontId="0" fillId="0" borderId="91" xfId="0" applyNumberFormat="1" applyBorder="1" applyAlignment="1" applyProtection="1">
      <alignment horizontal="right"/>
      <protection locked="0"/>
    </xf>
    <xf numFmtId="10" fontId="0" fillId="0" borderId="91" xfId="0" applyNumberFormat="1" applyFill="1" applyBorder="1" applyAlignment="1" applyProtection="1">
      <alignment horizontal="center"/>
      <protection locked="0"/>
    </xf>
    <xf numFmtId="4" fontId="0" fillId="3" borderId="91" xfId="0" applyNumberFormat="1" applyFill="1" applyBorder="1" applyAlignment="1" applyProtection="1">
      <alignment/>
      <protection/>
    </xf>
    <xf numFmtId="0" fontId="0" fillId="0" borderId="96" xfId="0" applyNumberFormat="1" applyFill="1" applyBorder="1" applyAlignment="1" applyProtection="1">
      <alignment horizontal="left"/>
      <protection locked="0"/>
    </xf>
    <xf numFmtId="4" fontId="0" fillId="0" borderId="96" xfId="0" applyNumberFormat="1" applyBorder="1" applyAlignment="1" applyProtection="1">
      <alignment horizontal="right"/>
      <protection locked="0"/>
    </xf>
    <xf numFmtId="10" fontId="0" fillId="0" borderId="96" xfId="0" applyNumberFormat="1" applyFill="1" applyBorder="1" applyAlignment="1" applyProtection="1">
      <alignment horizontal="center"/>
      <protection locked="0"/>
    </xf>
    <xf numFmtId="4" fontId="0" fillId="3" borderId="96" xfId="0" applyNumberFormat="1" applyFill="1" applyBorder="1" applyAlignment="1" applyProtection="1">
      <alignment/>
      <protection/>
    </xf>
    <xf numFmtId="0" fontId="0" fillId="5" borderId="92" xfId="0" applyFill="1" applyBorder="1" applyAlignment="1" applyProtection="1">
      <alignment horizontal="left"/>
      <protection/>
    </xf>
    <xf numFmtId="0" fontId="1" fillId="3" borderId="29" xfId="0" applyFont="1" applyFill="1" applyBorder="1" applyAlignment="1" applyProtection="1">
      <alignment horizontal="center"/>
      <protection/>
    </xf>
    <xf numFmtId="0" fontId="1" fillId="3" borderId="30" xfId="0" applyFont="1" applyFill="1" applyBorder="1" applyAlignment="1" applyProtection="1">
      <alignment/>
      <protection/>
    </xf>
    <xf numFmtId="4" fontId="1" fillId="3" borderId="30" xfId="0" applyNumberFormat="1" applyFont="1" applyFill="1" applyBorder="1" applyAlignment="1" applyProtection="1">
      <alignment horizontal="right"/>
      <protection/>
    </xf>
    <xf numFmtId="3" fontId="1" fillId="3" borderId="30" xfId="0" applyNumberFormat="1" applyFont="1" applyFill="1" applyBorder="1" applyAlignment="1" applyProtection="1">
      <alignment horizontal="right"/>
      <protection/>
    </xf>
    <xf numFmtId="3" fontId="1" fillId="3" borderId="30" xfId="0" applyNumberFormat="1" applyFont="1" applyFill="1" applyBorder="1" applyAlignment="1" applyProtection="1">
      <alignment horizontal="center"/>
      <protection/>
    </xf>
    <xf numFmtId="4" fontId="0" fillId="3" borderId="97" xfId="0" applyNumberFormat="1" applyFont="1" applyFill="1" applyBorder="1" applyAlignment="1" applyProtection="1">
      <alignment horizontal="right"/>
      <protection/>
    </xf>
    <xf numFmtId="4" fontId="1" fillId="3" borderId="31" xfId="0" applyNumberFormat="1" applyFont="1" applyFill="1" applyBorder="1" applyAlignment="1" applyProtection="1">
      <alignment/>
      <protection/>
    </xf>
    <xf numFmtId="0" fontId="0" fillId="5" borderId="0" xfId="0" applyFill="1" applyAlignment="1" applyProtection="1">
      <alignment/>
      <protection/>
    </xf>
    <xf numFmtId="0" fontId="0" fillId="5" borderId="0" xfId="0" applyFill="1" applyAlignment="1" applyProtection="1">
      <alignment horizontal="center"/>
      <protection/>
    </xf>
    <xf numFmtId="0" fontId="33" fillId="6" borderId="30" xfId="0" applyFont="1" applyFill="1" applyBorder="1" applyAlignment="1" applyProtection="1">
      <alignment horizontal="center"/>
      <protection/>
    </xf>
    <xf numFmtId="0" fontId="23" fillId="6" borderId="98" xfId="0" applyFont="1" applyFill="1" applyBorder="1" applyAlignment="1" applyProtection="1">
      <alignment horizontal="center"/>
      <protection/>
    </xf>
    <xf numFmtId="0" fontId="31" fillId="6" borderId="99" xfId="0" applyFont="1" applyFill="1" applyBorder="1" applyAlignment="1" applyProtection="1">
      <alignment horizontal="center" wrapText="1"/>
      <protection/>
    </xf>
    <xf numFmtId="0" fontId="23" fillId="6" borderId="100" xfId="0" applyFont="1" applyFill="1" applyBorder="1" applyAlignment="1" applyProtection="1">
      <alignment horizontal="center"/>
      <protection/>
    </xf>
    <xf numFmtId="0" fontId="23" fillId="6" borderId="100" xfId="0" applyFont="1" applyFill="1" applyBorder="1" applyAlignment="1" applyProtection="1">
      <alignment horizontal="center" wrapText="1"/>
      <protection/>
    </xf>
    <xf numFmtId="0" fontId="23" fillId="6" borderId="101" xfId="0" applyFont="1" applyFill="1" applyBorder="1" applyAlignment="1" applyProtection="1">
      <alignment horizontal="center" wrapText="1"/>
      <protection/>
    </xf>
    <xf numFmtId="0" fontId="0" fillId="0" borderId="53" xfId="0" applyNumberFormat="1" applyFill="1" applyBorder="1" applyAlignment="1" applyProtection="1">
      <alignment horizontal="left"/>
      <protection locked="0"/>
    </xf>
    <xf numFmtId="0" fontId="0" fillId="2" borderId="54" xfId="0" applyFill="1" applyBorder="1" applyAlignment="1" applyProtection="1">
      <alignment horizontal="left"/>
      <protection locked="0"/>
    </xf>
    <xf numFmtId="0" fontId="0" fillId="2" borderId="43" xfId="0" applyFill="1" applyBorder="1" applyAlignment="1" applyProtection="1">
      <alignment horizontal="left"/>
      <protection locked="0"/>
    </xf>
    <xf numFmtId="14" fontId="0" fillId="0" borderId="53" xfId="0" applyNumberFormat="1" applyFill="1" applyBorder="1" applyAlignment="1" applyProtection="1">
      <alignment horizontal="left"/>
      <protection locked="0"/>
    </xf>
    <xf numFmtId="202" fontId="0" fillId="0" borderId="53" xfId="0" applyNumberFormat="1" applyFill="1" applyBorder="1" applyAlignment="1" applyProtection="1">
      <alignment/>
      <protection locked="0"/>
    </xf>
    <xf numFmtId="4" fontId="0" fillId="0" borderId="53" xfId="0" applyNumberFormat="1" applyFill="1" applyBorder="1" applyAlignment="1" applyProtection="1">
      <alignment/>
      <protection locked="0"/>
    </xf>
    <xf numFmtId="9" fontId="0" fillId="0" borderId="53" xfId="0" applyNumberFormat="1" applyBorder="1" applyAlignment="1" applyProtection="1">
      <alignment horizontal="center"/>
      <protection locked="0"/>
    </xf>
    <xf numFmtId="4" fontId="0" fillId="3" borderId="53" xfId="0" applyNumberFormat="1" applyFill="1" applyBorder="1" applyAlignment="1" applyProtection="1">
      <alignment/>
      <protection/>
    </xf>
    <xf numFmtId="14" fontId="0" fillId="0" borderId="96" xfId="0" applyNumberFormat="1" applyFill="1" applyBorder="1" applyAlignment="1" applyProtection="1">
      <alignment horizontal="left"/>
      <protection locked="0"/>
    </xf>
    <xf numFmtId="202" fontId="0" fillId="0" borderId="96" xfId="0" applyNumberFormat="1" applyFill="1" applyBorder="1" applyAlignment="1" applyProtection="1">
      <alignment/>
      <protection locked="0"/>
    </xf>
    <xf numFmtId="4" fontId="0" fillId="0" borderId="96" xfId="0" applyNumberFormat="1" applyFill="1" applyBorder="1" applyAlignment="1" applyProtection="1">
      <alignment/>
      <protection locked="0"/>
    </xf>
    <xf numFmtId="9" fontId="0" fillId="0" borderId="96" xfId="0" applyNumberFormat="1" applyBorder="1" applyAlignment="1" applyProtection="1">
      <alignment horizontal="center"/>
      <protection locked="0"/>
    </xf>
    <xf numFmtId="0" fontId="0" fillId="5" borderId="0" xfId="0" applyFill="1" applyBorder="1" applyAlignment="1" applyProtection="1">
      <alignment horizontal="center"/>
      <protection/>
    </xf>
    <xf numFmtId="0" fontId="33" fillId="3" borderId="30" xfId="0" applyFont="1" applyFill="1" applyBorder="1" applyAlignment="1" applyProtection="1">
      <alignment/>
      <protection/>
    </xf>
    <xf numFmtId="0" fontId="0" fillId="3" borderId="30" xfId="0" applyFill="1" applyBorder="1" applyAlignment="1" applyProtection="1">
      <alignment/>
      <protection/>
    </xf>
    <xf numFmtId="202" fontId="0" fillId="3" borderId="30" xfId="0" applyNumberFormat="1" applyFill="1" applyBorder="1" applyAlignment="1" applyProtection="1">
      <alignment/>
      <protection/>
    </xf>
    <xf numFmtId="0" fontId="0" fillId="3" borderId="31" xfId="0" applyFill="1" applyBorder="1" applyAlignment="1" applyProtection="1">
      <alignment horizontal="center"/>
      <protection/>
    </xf>
    <xf numFmtId="4" fontId="1" fillId="3" borderId="102" xfId="0" applyNumberFormat="1" applyFont="1" applyFill="1" applyBorder="1" applyAlignment="1" applyProtection="1">
      <alignment/>
      <protection/>
    </xf>
    <xf numFmtId="0" fontId="26" fillId="6" borderId="29" xfId="0" applyFont="1" applyFill="1" applyBorder="1" applyAlignment="1" applyProtection="1">
      <alignment horizontal="left"/>
      <protection/>
    </xf>
    <xf numFmtId="0" fontId="31" fillId="6" borderId="30" xfId="0" applyFont="1" applyFill="1" applyBorder="1" applyAlignment="1" applyProtection="1">
      <alignment horizontal="center" wrapText="1"/>
      <protection/>
    </xf>
    <xf numFmtId="0" fontId="23" fillId="6" borderId="31" xfId="0" applyFont="1" applyFill="1" applyBorder="1" applyAlignment="1" applyProtection="1">
      <alignment horizontal="center"/>
      <protection/>
    </xf>
    <xf numFmtId="0" fontId="23" fillId="6" borderId="103" xfId="0" applyFont="1" applyFill="1" applyBorder="1" applyAlignment="1" applyProtection="1">
      <alignment horizontal="center" wrapText="1"/>
      <protection/>
    </xf>
    <xf numFmtId="0" fontId="0" fillId="0" borderId="53" xfId="0" applyFill="1" applyBorder="1" applyAlignment="1" applyProtection="1">
      <alignment horizontal="left"/>
      <protection locked="0"/>
    </xf>
    <xf numFmtId="0" fontId="0" fillId="0" borderId="96" xfId="0" applyFill="1" applyBorder="1" applyAlignment="1" applyProtection="1">
      <alignment horizontal="left"/>
      <protection locked="0"/>
    </xf>
    <xf numFmtId="0" fontId="26" fillId="6" borderId="53" xfId="0" applyFont="1" applyFill="1" applyBorder="1" applyAlignment="1" applyProtection="1">
      <alignment horizontal="left"/>
      <protection/>
    </xf>
    <xf numFmtId="0" fontId="26" fillId="6" borderId="53" xfId="0" applyFont="1" applyFill="1" applyBorder="1" applyAlignment="1" applyProtection="1">
      <alignment/>
      <protection/>
    </xf>
    <xf numFmtId="4" fontId="1" fillId="3" borderId="96" xfId="0" applyNumberFormat="1" applyFont="1" applyFill="1" applyBorder="1" applyAlignment="1" applyProtection="1">
      <alignment/>
      <protection/>
    </xf>
    <xf numFmtId="2" fontId="0" fillId="5" borderId="0" xfId="0" applyNumberFormat="1" applyFill="1" applyBorder="1" applyAlignment="1" applyProtection="1">
      <alignment/>
      <protection/>
    </xf>
    <xf numFmtId="0" fontId="0" fillId="5" borderId="0" xfId="0" applyFill="1" applyBorder="1" applyAlignment="1" applyProtection="1">
      <alignment/>
      <protection/>
    </xf>
    <xf numFmtId="9" fontId="0" fillId="5" borderId="0" xfId="0" applyNumberFormat="1" applyFill="1" applyBorder="1" applyAlignment="1" applyProtection="1">
      <alignment/>
      <protection/>
    </xf>
    <xf numFmtId="0" fontId="1" fillId="0" borderId="54" xfId="0" applyFont="1" applyFill="1" applyBorder="1" applyAlignment="1" applyProtection="1">
      <alignment horizontal="left" vertical="center"/>
      <protection/>
    </xf>
    <xf numFmtId="0" fontId="0" fillId="0" borderId="43" xfId="0" applyFont="1" applyFill="1" applyBorder="1" applyAlignment="1" applyProtection="1">
      <alignment vertical="center"/>
      <protection/>
    </xf>
    <xf numFmtId="4" fontId="0" fillId="3" borderId="31" xfId="0" applyNumberFormat="1" applyFont="1" applyFill="1" applyBorder="1" applyAlignment="1" applyProtection="1">
      <alignment vertical="center"/>
      <protection/>
    </xf>
    <xf numFmtId="0" fontId="1" fillId="0" borderId="90" xfId="0" applyFont="1" applyFill="1" applyBorder="1" applyAlignment="1" applyProtection="1">
      <alignment horizontal="left" vertical="center"/>
      <protection/>
    </xf>
    <xf numFmtId="0" fontId="0" fillId="0" borderId="92" xfId="0" applyFont="1" applyFill="1" applyBorder="1" applyAlignment="1" applyProtection="1">
      <alignment vertical="center"/>
      <protection/>
    </xf>
    <xf numFmtId="4" fontId="0" fillId="3" borderId="104" xfId="0" applyNumberFormat="1" applyFont="1" applyFill="1" applyBorder="1" applyAlignment="1" applyProtection="1">
      <alignment vertical="center"/>
      <protection/>
    </xf>
    <xf numFmtId="0" fontId="35" fillId="0" borderId="92" xfId="0" applyFont="1" applyFill="1" applyBorder="1" applyAlignment="1" applyProtection="1">
      <alignment/>
      <protection/>
    </xf>
    <xf numFmtId="4" fontId="35" fillId="3" borderId="104" xfId="0" applyNumberFormat="1" applyFont="1" applyFill="1" applyBorder="1" applyAlignment="1" applyProtection="1">
      <alignment/>
      <protection/>
    </xf>
    <xf numFmtId="0" fontId="35" fillId="0" borderId="31" xfId="0" applyFont="1" applyFill="1" applyBorder="1" applyAlignment="1" applyProtection="1">
      <alignment/>
      <protection/>
    </xf>
    <xf numFmtId="4" fontId="35" fillId="3" borderId="102" xfId="0" applyNumberFormat="1" applyFont="1" applyFill="1" applyBorder="1" applyAlignment="1" applyProtection="1">
      <alignment/>
      <protection/>
    </xf>
    <xf numFmtId="0" fontId="1" fillId="5" borderId="0" xfId="0" applyFont="1" applyFill="1" applyBorder="1" applyAlignment="1" applyProtection="1">
      <alignment/>
      <protection/>
    </xf>
    <xf numFmtId="0" fontId="36" fillId="5" borderId="0" xfId="0" applyFont="1" applyFill="1" applyBorder="1" applyAlignment="1" applyProtection="1">
      <alignment/>
      <protection/>
    </xf>
    <xf numFmtId="4" fontId="1" fillId="5" borderId="0" xfId="0" applyNumberFormat="1" applyFont="1" applyFill="1" applyBorder="1" applyAlignment="1" applyProtection="1">
      <alignment/>
      <protection/>
    </xf>
    <xf numFmtId="0" fontId="23" fillId="7" borderId="0" xfId="0" applyFont="1" applyFill="1" applyAlignment="1" applyProtection="1">
      <alignment/>
      <protection/>
    </xf>
    <xf numFmtId="0" fontId="1" fillId="7" borderId="0" xfId="0" applyFont="1" applyFill="1" applyBorder="1" applyAlignment="1" applyProtection="1">
      <alignment/>
      <protection/>
    </xf>
    <xf numFmtId="0" fontId="0" fillId="7" borderId="0" xfId="0" applyFill="1" applyBorder="1" applyAlignment="1" applyProtection="1">
      <alignment horizontal="center"/>
      <protection/>
    </xf>
    <xf numFmtId="0" fontId="0" fillId="7" borderId="0" xfId="0" applyFill="1" applyBorder="1" applyAlignment="1" applyProtection="1">
      <alignment/>
      <protection/>
    </xf>
    <xf numFmtId="0" fontId="36" fillId="7" borderId="0" xfId="0" applyFont="1" applyFill="1" applyBorder="1" applyAlignment="1" applyProtection="1">
      <alignment/>
      <protection/>
    </xf>
    <xf numFmtId="4" fontId="1" fillId="7" borderId="0" xfId="0" applyNumberFormat="1" applyFont="1" applyFill="1" applyBorder="1" applyAlignment="1" applyProtection="1">
      <alignment/>
      <protection/>
    </xf>
    <xf numFmtId="0" fontId="1" fillId="7" borderId="0" xfId="0" applyFont="1" applyFill="1" applyBorder="1" applyAlignment="1" applyProtection="1">
      <alignment/>
      <protection/>
    </xf>
    <xf numFmtId="1" fontId="1" fillId="7" borderId="0" xfId="0" applyNumberFormat="1" applyFont="1" applyFill="1" applyBorder="1" applyAlignment="1" applyProtection="1">
      <alignment horizontal="left"/>
      <protection/>
    </xf>
    <xf numFmtId="16" fontId="1" fillId="7" borderId="0" xfId="0" applyNumberFormat="1" applyFont="1" applyFill="1" applyBorder="1" applyAlignment="1" applyProtection="1">
      <alignment horizontal="left"/>
      <protection/>
    </xf>
    <xf numFmtId="0" fontId="1" fillId="7" borderId="0" xfId="0" applyFont="1" applyFill="1" applyBorder="1" applyAlignment="1" applyProtection="1">
      <alignment horizontal="center"/>
      <protection/>
    </xf>
    <xf numFmtId="0" fontId="0" fillId="7" borderId="0" xfId="0" applyFill="1" applyBorder="1" applyAlignment="1" applyProtection="1">
      <alignment horizontal="left"/>
      <protection/>
    </xf>
    <xf numFmtId="202" fontId="0" fillId="0" borderId="53" xfId="0" applyNumberFormat="1" applyFill="1" applyBorder="1" applyAlignment="1" applyProtection="1">
      <alignment horizontal="left"/>
      <protection locked="0"/>
    </xf>
    <xf numFmtId="0" fontId="0" fillId="3" borderId="54" xfId="0" applyFill="1" applyBorder="1" applyAlignment="1" applyProtection="1">
      <alignment horizontal="left"/>
      <protection locked="0"/>
    </xf>
    <xf numFmtId="0" fontId="0" fillId="3" borderId="43" xfId="0" applyFill="1" applyBorder="1" applyAlignment="1" applyProtection="1">
      <alignment horizontal="left"/>
      <protection locked="0"/>
    </xf>
    <xf numFmtId="0" fontId="0" fillId="3" borderId="53" xfId="0" applyFill="1" applyBorder="1" applyAlignment="1" applyProtection="1">
      <alignment horizontal="left"/>
      <protection locked="0"/>
    </xf>
    <xf numFmtId="202" fontId="0" fillId="3" borderId="53" xfId="0" applyNumberFormat="1" applyFill="1" applyBorder="1" applyAlignment="1" applyProtection="1">
      <alignment/>
      <protection locked="0"/>
    </xf>
    <xf numFmtId="4" fontId="0" fillId="3" borderId="53" xfId="0" applyNumberFormat="1" applyFill="1" applyBorder="1" applyAlignment="1" applyProtection="1">
      <alignment/>
      <protection locked="0"/>
    </xf>
    <xf numFmtId="9" fontId="0" fillId="3" borderId="53" xfId="0" applyNumberFormat="1" applyFill="1" applyBorder="1" applyAlignment="1" applyProtection="1">
      <alignment horizontal="center"/>
      <protection locked="0"/>
    </xf>
    <xf numFmtId="4" fontId="0" fillId="2" borderId="53" xfId="0" applyNumberFormat="1" applyFill="1" applyBorder="1" applyAlignment="1" applyProtection="1">
      <alignment/>
      <protection/>
    </xf>
    <xf numFmtId="0" fontId="0" fillId="3" borderId="96" xfId="0" applyFill="1" applyBorder="1" applyAlignment="1" applyProtection="1">
      <alignment horizontal="left"/>
      <protection locked="0"/>
    </xf>
    <xf numFmtId="202" fontId="0" fillId="3" borderId="96" xfId="0" applyNumberFormat="1" applyFill="1" applyBorder="1" applyAlignment="1" applyProtection="1">
      <alignment/>
      <protection locked="0"/>
    </xf>
    <xf numFmtId="4" fontId="0" fillId="3" borderId="96" xfId="0" applyNumberFormat="1" applyFill="1" applyBorder="1" applyAlignment="1" applyProtection="1">
      <alignment/>
      <protection locked="0"/>
    </xf>
    <xf numFmtId="9" fontId="0" fillId="3" borderId="96" xfId="0" applyNumberFormat="1" applyFill="1" applyBorder="1" applyAlignment="1" applyProtection="1">
      <alignment horizontal="center"/>
      <protection locked="0"/>
    </xf>
    <xf numFmtId="4" fontId="0" fillId="2" borderId="96" xfId="0" applyNumberFormat="1" applyFill="1" applyBorder="1" applyAlignment="1" applyProtection="1">
      <alignment/>
      <protection/>
    </xf>
    <xf numFmtId="202" fontId="0" fillId="7" borderId="0" xfId="0" applyNumberFormat="1" applyFill="1" applyBorder="1" applyAlignment="1" applyProtection="1">
      <alignment horizontal="left"/>
      <protection locked="0"/>
    </xf>
    <xf numFmtId="0" fontId="0" fillId="7" borderId="0" xfId="0" applyFill="1" applyBorder="1" applyAlignment="1" applyProtection="1">
      <alignment horizontal="left"/>
      <protection locked="0"/>
    </xf>
    <xf numFmtId="202" fontId="0" fillId="7" borderId="0" xfId="0" applyNumberFormat="1" applyFill="1" applyBorder="1" applyAlignment="1" applyProtection="1">
      <alignment/>
      <protection locked="0"/>
    </xf>
    <xf numFmtId="4" fontId="0" fillId="7" borderId="0" xfId="0" applyNumberFormat="1" applyFill="1" applyBorder="1" applyAlignment="1" applyProtection="1">
      <alignment/>
      <protection locked="0"/>
    </xf>
    <xf numFmtId="9" fontId="0" fillId="7" borderId="0" xfId="0" applyNumberFormat="1" applyFill="1" applyBorder="1" applyAlignment="1" applyProtection="1">
      <alignment horizontal="center"/>
      <protection locked="0"/>
    </xf>
    <xf numFmtId="4" fontId="0" fillId="7" borderId="0" xfId="0" applyNumberFormat="1" applyFill="1" applyBorder="1" applyAlignment="1" applyProtection="1">
      <alignment/>
      <protection/>
    </xf>
    <xf numFmtId="202" fontId="0" fillId="3" borderId="0" xfId="0" applyNumberFormat="1" applyFill="1" applyBorder="1" applyAlignment="1" applyProtection="1">
      <alignment horizontal="left"/>
      <protection locked="0"/>
    </xf>
    <xf numFmtId="0" fontId="0" fillId="3" borderId="0" xfId="0" applyFill="1" applyBorder="1" applyAlignment="1" applyProtection="1">
      <alignment horizontal="left"/>
      <protection locked="0"/>
    </xf>
    <xf numFmtId="202" fontId="0" fillId="3" borderId="0" xfId="0" applyNumberFormat="1" applyFill="1" applyBorder="1" applyAlignment="1" applyProtection="1">
      <alignment/>
      <protection locked="0"/>
    </xf>
    <xf numFmtId="4" fontId="0" fillId="3" borderId="0" xfId="0" applyNumberFormat="1" applyFill="1" applyBorder="1" applyAlignment="1" applyProtection="1">
      <alignment/>
      <protection locked="0"/>
    </xf>
    <xf numFmtId="9" fontId="0" fillId="3" borderId="0" xfId="0" applyNumberFormat="1" applyFill="1" applyBorder="1" applyAlignment="1" applyProtection="1">
      <alignment horizontal="center"/>
      <protection locked="0"/>
    </xf>
    <xf numFmtId="4" fontId="0" fillId="3" borderId="0" xfId="0" applyNumberFormat="1" applyFill="1" applyBorder="1" applyAlignment="1" applyProtection="1">
      <alignment/>
      <protection/>
    </xf>
    <xf numFmtId="0" fontId="0" fillId="0" borderId="53" xfId="0" applyFill="1" applyBorder="1" applyAlignment="1" applyProtection="1">
      <alignment/>
      <protection locked="0"/>
    </xf>
    <xf numFmtId="14" fontId="0" fillId="0" borderId="53" xfId="0" applyNumberFormat="1" applyFill="1" applyBorder="1" applyAlignment="1" applyProtection="1">
      <alignment/>
      <protection locked="0"/>
    </xf>
    <xf numFmtId="14" fontId="0" fillId="3" borderId="0" xfId="0" applyNumberFormat="1" applyFill="1" applyBorder="1" applyAlignment="1" applyProtection="1">
      <alignment/>
      <protection locked="0"/>
    </xf>
    <xf numFmtId="0" fontId="1" fillId="3" borderId="0" xfId="0" applyFont="1" applyFill="1" applyBorder="1" applyAlignment="1" applyProtection="1">
      <alignment/>
      <protection/>
    </xf>
    <xf numFmtId="0" fontId="35" fillId="0" borderId="90" xfId="0" applyFont="1" applyFill="1" applyBorder="1" applyAlignment="1" applyProtection="1">
      <alignment horizontal="left" indent="1"/>
      <protection/>
    </xf>
    <xf numFmtId="0" fontId="35" fillId="0" borderId="29" xfId="0" applyFont="1" applyFill="1" applyBorder="1" applyAlignment="1" applyProtection="1">
      <alignment horizontal="left" indent="1"/>
      <protection/>
    </xf>
    <xf numFmtId="0" fontId="23" fillId="6" borderId="105" xfId="0" applyFont="1" applyFill="1" applyBorder="1" applyAlignment="1" applyProtection="1">
      <alignment horizontal="center" wrapText="1"/>
      <protection/>
    </xf>
    <xf numFmtId="0" fontId="23" fillId="6" borderId="106" xfId="0" applyFont="1" applyFill="1" applyBorder="1" applyAlignment="1" applyProtection="1">
      <alignment horizontal="center"/>
      <protection/>
    </xf>
    <xf numFmtId="0" fontId="23" fillId="6" borderId="92" xfId="0" applyFont="1" applyFill="1" applyBorder="1" applyAlignment="1" applyProtection="1">
      <alignment horizontal="center" wrapText="1"/>
      <protection/>
    </xf>
    <xf numFmtId="0" fontId="23" fillId="6" borderId="107" xfId="0" applyFont="1" applyFill="1" applyBorder="1" applyAlignment="1" applyProtection="1">
      <alignment horizontal="center" wrapText="1"/>
      <protection/>
    </xf>
    <xf numFmtId="0" fontId="6" fillId="0" borderId="0" xfId="0" applyFont="1" applyFill="1" applyAlignment="1">
      <alignment/>
    </xf>
    <xf numFmtId="0" fontId="2" fillId="0" borderId="0" xfId="0" applyFont="1" applyFill="1" applyAlignment="1" applyProtection="1">
      <alignment/>
      <protection locked="0"/>
    </xf>
    <xf numFmtId="0" fontId="2" fillId="0" borderId="0" xfId="0" applyFont="1" applyFill="1" applyAlignment="1" applyProtection="1">
      <alignment vertical="top"/>
      <protection locked="0"/>
    </xf>
    <xf numFmtId="3" fontId="0" fillId="3" borderId="108" xfId="0" applyNumberFormat="1" applyFill="1" applyBorder="1" applyAlignment="1">
      <alignment/>
    </xf>
    <xf numFmtId="3" fontId="0" fillId="3" borderId="109" xfId="0" applyNumberFormat="1" applyFill="1" applyBorder="1" applyAlignment="1">
      <alignment/>
    </xf>
    <xf numFmtId="10" fontId="0" fillId="3" borderId="81" xfId="0" applyNumberFormat="1" applyFont="1" applyFill="1" applyBorder="1" applyAlignment="1">
      <alignment horizontal="right"/>
    </xf>
    <xf numFmtId="0" fontId="0" fillId="3" borderId="38" xfId="0" applyFont="1" applyFill="1" applyBorder="1" applyAlignment="1">
      <alignment horizontal="right"/>
    </xf>
    <xf numFmtId="0" fontId="22" fillId="3" borderId="38" xfId="0" applyFont="1" applyFill="1" applyBorder="1" applyAlignment="1">
      <alignment horizontal="right"/>
    </xf>
    <xf numFmtId="0" fontId="22" fillId="0" borderId="0" xfId="0" applyFont="1" applyBorder="1" applyAlignment="1">
      <alignment/>
    </xf>
    <xf numFmtId="4" fontId="1" fillId="5" borderId="0" xfId="0" applyNumberFormat="1" applyFont="1" applyFill="1" applyBorder="1" applyAlignment="1" applyProtection="1">
      <alignment horizontal="right"/>
      <protection/>
    </xf>
    <xf numFmtId="3" fontId="1" fillId="5" borderId="0" xfId="0" applyNumberFormat="1" applyFont="1" applyFill="1" applyBorder="1" applyAlignment="1" applyProtection="1">
      <alignment horizontal="right"/>
      <protection/>
    </xf>
    <xf numFmtId="3" fontId="1" fillId="5" borderId="0" xfId="0" applyNumberFormat="1" applyFont="1" applyFill="1" applyBorder="1" applyAlignment="1" applyProtection="1">
      <alignment horizontal="center"/>
      <protection/>
    </xf>
    <xf numFmtId="4" fontId="0" fillId="5" borderId="0" xfId="0" applyNumberFormat="1" applyFont="1" applyFill="1" applyBorder="1" applyAlignment="1" applyProtection="1">
      <alignment horizontal="right"/>
      <protection/>
    </xf>
    <xf numFmtId="0" fontId="1" fillId="3" borderId="71" xfId="0" applyFont="1" applyFill="1" applyBorder="1" applyAlignment="1">
      <alignment horizontal="center" vertical="center"/>
    </xf>
    <xf numFmtId="0" fontId="6" fillId="3" borderId="56" xfId="0" applyFont="1" applyFill="1" applyBorder="1" applyAlignment="1">
      <alignment/>
    </xf>
    <xf numFmtId="0" fontId="6" fillId="0" borderId="0" xfId="0" applyFont="1" applyFill="1" applyBorder="1" applyAlignment="1">
      <alignment/>
    </xf>
    <xf numFmtId="10" fontId="1" fillId="0" borderId="0" xfId="0" applyNumberFormat="1" applyFont="1" applyFill="1" applyBorder="1" applyAlignment="1">
      <alignment/>
    </xf>
    <xf numFmtId="0" fontId="0" fillId="3" borderId="110" xfId="0" applyFont="1" applyFill="1" applyBorder="1" applyAlignment="1">
      <alignment/>
    </xf>
    <xf numFmtId="0" fontId="0" fillId="3" borderId="28" xfId="0" applyFont="1" applyFill="1" applyBorder="1" applyAlignment="1">
      <alignment/>
    </xf>
    <xf numFmtId="3" fontId="1" fillId="0" borderId="111" xfId="0" applyNumberFormat="1" applyFont="1" applyBorder="1" applyAlignment="1">
      <alignment horizontal="center"/>
    </xf>
    <xf numFmtId="0" fontId="0" fillId="3" borderId="69" xfId="0" applyFont="1" applyFill="1" applyBorder="1" applyAlignment="1">
      <alignment/>
    </xf>
    <xf numFmtId="0" fontId="0" fillId="3" borderId="41" xfId="0" applyFont="1" applyFill="1" applyBorder="1" applyAlignment="1">
      <alignment/>
    </xf>
    <xf numFmtId="3" fontId="1" fillId="0" borderId="70" xfId="0" applyNumberFormat="1" applyFont="1" applyBorder="1" applyAlignment="1">
      <alignment horizontal="center"/>
    </xf>
    <xf numFmtId="3" fontId="1" fillId="3" borderId="111" xfId="0" applyNumberFormat="1" applyFont="1" applyFill="1" applyBorder="1" applyAlignment="1">
      <alignment/>
    </xf>
    <xf numFmtId="0" fontId="0" fillId="3" borderId="51" xfId="0" applyFont="1" applyFill="1" applyBorder="1" applyAlignment="1">
      <alignment/>
    </xf>
    <xf numFmtId="0" fontId="0" fillId="3" borderId="30" xfId="0" applyFont="1" applyFill="1" applyBorder="1" applyAlignment="1">
      <alignment/>
    </xf>
    <xf numFmtId="3" fontId="1" fillId="3" borderId="112" xfId="0" applyNumberFormat="1" applyFont="1" applyFill="1" applyBorder="1" applyAlignment="1">
      <alignment/>
    </xf>
    <xf numFmtId="0" fontId="0" fillId="3" borderId="113" xfId="0" applyFont="1" applyFill="1" applyBorder="1" applyAlignment="1">
      <alignment/>
    </xf>
    <xf numFmtId="0" fontId="0" fillId="3" borderId="114" xfId="0" applyFont="1" applyFill="1" applyBorder="1" applyAlignment="1">
      <alignment/>
    </xf>
    <xf numFmtId="3" fontId="1" fillId="3" borderId="115" xfId="0" applyNumberFormat="1" applyFont="1" applyFill="1" applyBorder="1" applyAlignment="1">
      <alignment/>
    </xf>
    <xf numFmtId="0" fontId="0" fillId="0" borderId="0" xfId="0" applyFont="1" applyFill="1" applyBorder="1" applyAlignment="1">
      <alignment/>
    </xf>
    <xf numFmtId="3" fontId="1" fillId="0" borderId="0" xfId="0" applyNumberFormat="1" applyFont="1" applyFill="1" applyBorder="1" applyAlignment="1">
      <alignment/>
    </xf>
    <xf numFmtId="0" fontId="0" fillId="3" borderId="116" xfId="0" applyFont="1" applyFill="1" applyBorder="1" applyAlignment="1">
      <alignment/>
    </xf>
    <xf numFmtId="3" fontId="1" fillId="3" borderId="80" xfId="0" applyNumberFormat="1" applyFont="1" applyFill="1" applyBorder="1" applyAlignment="1">
      <alignment/>
    </xf>
    <xf numFmtId="3" fontId="1" fillId="2" borderId="10" xfId="0" applyNumberFormat="1" applyFont="1" applyFill="1" applyBorder="1" applyAlignment="1">
      <alignment horizontal="right"/>
    </xf>
    <xf numFmtId="3" fontId="1" fillId="2" borderId="12" xfId="0" applyNumberFormat="1" applyFont="1" applyFill="1" applyBorder="1" applyAlignment="1">
      <alignment horizontal="right"/>
    </xf>
    <xf numFmtId="0" fontId="1" fillId="3" borderId="5" xfId="0" applyFont="1" applyFill="1" applyBorder="1" applyAlignment="1">
      <alignment horizontal="left" wrapText="1"/>
    </xf>
    <xf numFmtId="3" fontId="1" fillId="3" borderId="10" xfId="0" applyNumberFormat="1" applyFont="1" applyFill="1" applyBorder="1" applyAlignment="1">
      <alignment horizontal="right"/>
    </xf>
    <xf numFmtId="3" fontId="1" fillId="3" borderId="12" xfId="0" applyNumberFormat="1" applyFont="1" applyFill="1" applyBorder="1" applyAlignment="1">
      <alignment horizontal="right"/>
    </xf>
    <xf numFmtId="0" fontId="38" fillId="0" borderId="0" xfId="0" applyFont="1" applyAlignment="1">
      <alignment/>
    </xf>
    <xf numFmtId="0" fontId="9" fillId="0" borderId="0" xfId="0" applyFont="1" applyAlignment="1">
      <alignment/>
    </xf>
    <xf numFmtId="0" fontId="1" fillId="0" borderId="47" xfId="0" applyFont="1" applyFill="1" applyBorder="1" applyAlignment="1">
      <alignment horizontal="center"/>
    </xf>
    <xf numFmtId="0" fontId="1" fillId="3" borderId="9" xfId="0" applyFont="1" applyFill="1" applyBorder="1" applyAlignment="1">
      <alignment/>
    </xf>
    <xf numFmtId="0" fontId="1" fillId="3" borderId="7" xfId="0" applyFont="1" applyFill="1" applyBorder="1" applyAlignment="1">
      <alignment/>
    </xf>
    <xf numFmtId="0" fontId="1" fillId="3" borderId="3" xfId="0" applyFont="1" applyFill="1" applyBorder="1" applyAlignment="1">
      <alignment/>
    </xf>
    <xf numFmtId="0" fontId="1" fillId="3" borderId="13" xfId="0" applyFont="1" applyFill="1" applyBorder="1" applyAlignment="1">
      <alignment/>
    </xf>
    <xf numFmtId="3" fontId="1" fillId="3" borderId="56" xfId="0" applyNumberFormat="1" applyFont="1" applyFill="1" applyBorder="1" applyAlignment="1">
      <alignment horizontal="left"/>
    </xf>
    <xf numFmtId="3" fontId="1" fillId="3" borderId="73" xfId="0" applyNumberFormat="1" applyFont="1" applyFill="1" applyBorder="1" applyAlignment="1">
      <alignment horizontal="left"/>
    </xf>
    <xf numFmtId="0" fontId="23" fillId="6" borderId="117" xfId="0" applyFont="1" applyFill="1" applyBorder="1" applyAlignment="1" applyProtection="1">
      <alignment horizontal="center" wrapText="1"/>
      <protection/>
    </xf>
    <xf numFmtId="4" fontId="0" fillId="3" borderId="91" xfId="0" applyNumberFormat="1" applyFill="1" applyBorder="1" applyAlignment="1" applyProtection="1">
      <alignment horizontal="right"/>
      <protection locked="0"/>
    </xf>
    <xf numFmtId="4" fontId="0" fillId="0" borderId="91" xfId="0" applyNumberFormat="1" applyFill="1" applyBorder="1" applyAlignment="1" applyProtection="1">
      <alignment horizontal="right"/>
      <protection/>
    </xf>
    <xf numFmtId="4" fontId="0" fillId="3" borderId="96" xfId="0" applyNumberFormat="1" applyFill="1" applyBorder="1" applyAlignment="1" applyProtection="1">
      <alignment horizontal="right"/>
      <protection locked="0"/>
    </xf>
    <xf numFmtId="0" fontId="0" fillId="0" borderId="53" xfId="0" applyFill="1" applyBorder="1" applyAlignment="1" applyProtection="1">
      <alignment/>
      <protection locked="0"/>
    </xf>
    <xf numFmtId="0" fontId="0" fillId="0" borderId="96" xfId="0" applyFill="1" applyBorder="1" applyAlignment="1" applyProtection="1">
      <alignment/>
      <protection locked="0"/>
    </xf>
    <xf numFmtId="0" fontId="23" fillId="6" borderId="41" xfId="0" applyFont="1" applyFill="1" applyBorder="1" applyAlignment="1" applyProtection="1">
      <alignment horizontal="center" wrapText="1"/>
      <protection/>
    </xf>
    <xf numFmtId="0" fontId="0" fillId="0" borderId="54" xfId="0" applyFill="1" applyBorder="1" applyAlignment="1" applyProtection="1">
      <alignment/>
      <protection locked="0"/>
    </xf>
    <xf numFmtId="0" fontId="0" fillId="0" borderId="41" xfId="0" applyFill="1" applyBorder="1" applyAlignment="1" applyProtection="1">
      <alignment/>
      <protection locked="0"/>
    </xf>
    <xf numFmtId="14" fontId="0" fillId="0" borderId="43" xfId="0" applyNumberFormat="1" applyFill="1" applyBorder="1" applyAlignment="1" applyProtection="1">
      <alignment horizontal="left"/>
      <protection locked="0"/>
    </xf>
    <xf numFmtId="0" fontId="0" fillId="0" borderId="54" xfId="0" applyFill="1" applyBorder="1" applyAlignment="1" applyProtection="1">
      <alignment horizontal="left"/>
      <protection locked="0"/>
    </xf>
    <xf numFmtId="0" fontId="0" fillId="0" borderId="41" xfId="0" applyFill="1" applyBorder="1" applyAlignment="1" applyProtection="1">
      <alignment horizontal="left"/>
      <protection locked="0"/>
    </xf>
    <xf numFmtId="14" fontId="0" fillId="0" borderId="118" xfId="0" applyNumberFormat="1" applyFill="1" applyBorder="1" applyAlignment="1" applyProtection="1">
      <alignment horizontal="left"/>
      <protection locked="0"/>
    </xf>
    <xf numFmtId="202" fontId="0" fillId="3" borderId="119" xfId="0" applyNumberFormat="1" applyFill="1" applyBorder="1" applyAlignment="1" applyProtection="1">
      <alignment/>
      <protection/>
    </xf>
    <xf numFmtId="0" fontId="0" fillId="3" borderId="119" xfId="0" applyFill="1" applyBorder="1" applyAlignment="1" applyProtection="1">
      <alignment/>
      <protection/>
    </xf>
    <xf numFmtId="0" fontId="0" fillId="3" borderId="119" xfId="0" applyFill="1" applyBorder="1" applyAlignment="1" applyProtection="1">
      <alignment horizontal="center"/>
      <protection/>
    </xf>
    <xf numFmtId="4" fontId="1" fillId="3" borderId="120" xfId="0" applyNumberFormat="1" applyFont="1" applyFill="1" applyBorder="1" applyAlignment="1" applyProtection="1">
      <alignment/>
      <protection/>
    </xf>
    <xf numFmtId="0" fontId="0" fillId="0" borderId="54" xfId="0" applyNumberFormat="1" applyFill="1" applyBorder="1" applyAlignment="1" applyProtection="1">
      <alignment horizontal="left"/>
      <protection locked="0"/>
    </xf>
    <xf numFmtId="14" fontId="0" fillId="0" borderId="41" xfId="0" applyNumberFormat="1" applyFill="1" applyBorder="1" applyAlignment="1" applyProtection="1">
      <alignment horizontal="left"/>
      <protection locked="0"/>
    </xf>
    <xf numFmtId="202" fontId="0" fillId="0" borderId="41" xfId="0" applyNumberFormat="1" applyFill="1" applyBorder="1" applyAlignment="1" applyProtection="1">
      <alignment/>
      <protection locked="0"/>
    </xf>
    <xf numFmtId="4" fontId="0" fillId="0" borderId="41" xfId="0" applyNumberFormat="1" applyFill="1" applyBorder="1" applyAlignment="1" applyProtection="1">
      <alignment/>
      <protection locked="0"/>
    </xf>
    <xf numFmtId="9" fontId="0" fillId="0" borderId="41" xfId="0" applyNumberFormat="1" applyFill="1" applyBorder="1" applyAlignment="1" applyProtection="1">
      <alignment horizontal="center"/>
      <protection locked="0"/>
    </xf>
    <xf numFmtId="0" fontId="0" fillId="0" borderId="84" xfId="0" applyNumberFormat="1" applyFill="1" applyBorder="1" applyAlignment="1" applyProtection="1">
      <alignment horizontal="left"/>
      <protection locked="0"/>
    </xf>
    <xf numFmtId="0" fontId="0" fillId="0" borderId="42" xfId="0" applyFill="1" applyBorder="1" applyAlignment="1" applyProtection="1">
      <alignment horizontal="left"/>
      <protection locked="0"/>
    </xf>
    <xf numFmtId="14" fontId="0" fillId="0" borderId="42" xfId="0" applyNumberFormat="1" applyFill="1" applyBorder="1" applyAlignment="1" applyProtection="1">
      <alignment horizontal="left"/>
      <protection locked="0"/>
    </xf>
    <xf numFmtId="0" fontId="0" fillId="5" borderId="89" xfId="0" applyFill="1" applyBorder="1" applyAlignment="1" applyProtection="1">
      <alignment horizontal="center"/>
      <protection/>
    </xf>
    <xf numFmtId="0" fontId="1" fillId="3" borderId="121" xfId="0" applyFont="1" applyFill="1" applyBorder="1" applyAlignment="1" applyProtection="1">
      <alignment horizontal="center"/>
      <protection/>
    </xf>
    <xf numFmtId="0" fontId="33" fillId="3" borderId="119" xfId="0" applyFont="1" applyFill="1" applyBorder="1" applyAlignment="1" applyProtection="1">
      <alignment/>
      <protection/>
    </xf>
    <xf numFmtId="4" fontId="35" fillId="3" borderId="104" xfId="0" applyNumberFormat="1" applyFont="1" applyFill="1" applyBorder="1" applyAlignment="1" applyProtection="1">
      <alignment vertical="center"/>
      <protection/>
    </xf>
    <xf numFmtId="3" fontId="1" fillId="3" borderId="122" xfId="0" applyNumberFormat="1" applyFont="1" applyFill="1" applyBorder="1" applyAlignment="1">
      <alignment vertical="center"/>
    </xf>
    <xf numFmtId="10" fontId="15" fillId="3" borderId="10" xfId="0" applyNumberFormat="1" applyFont="1" applyFill="1" applyBorder="1" applyAlignment="1">
      <alignment horizontal="right"/>
    </xf>
    <xf numFmtId="0" fontId="1" fillId="3" borderId="40" xfId="0" applyFont="1" applyFill="1" applyBorder="1" applyAlignment="1">
      <alignment/>
    </xf>
    <xf numFmtId="0" fontId="27" fillId="3" borderId="56" xfId="0" applyFont="1" applyFill="1" applyBorder="1" applyAlignment="1">
      <alignment horizontal="center"/>
    </xf>
    <xf numFmtId="0" fontId="27" fillId="3" borderId="37" xfId="0" applyFont="1" applyFill="1" applyBorder="1" applyAlignment="1">
      <alignment horizontal="center"/>
    </xf>
    <xf numFmtId="0" fontId="27" fillId="3" borderId="73" xfId="0" applyFont="1" applyFill="1" applyBorder="1" applyAlignment="1">
      <alignment horizontal="center"/>
    </xf>
    <xf numFmtId="0" fontId="1" fillId="0" borderId="0" xfId="0" applyFont="1" applyAlignment="1" applyProtection="1">
      <alignment horizontal="left"/>
      <protection locked="0"/>
    </xf>
    <xf numFmtId="0" fontId="6" fillId="0" borderId="0" xfId="0" applyFont="1" applyFill="1" applyBorder="1" applyAlignment="1" applyProtection="1">
      <alignment horizontal="left"/>
      <protection locked="0"/>
    </xf>
    <xf numFmtId="0" fontId="6" fillId="0" borderId="0" xfId="0" applyFont="1" applyAlignment="1">
      <alignment vertical="top"/>
    </xf>
    <xf numFmtId="0" fontId="39" fillId="0" borderId="0" xfId="0" applyFont="1" applyAlignment="1">
      <alignment vertical="center"/>
    </xf>
    <xf numFmtId="0" fontId="0" fillId="0" borderId="0" xfId="0" applyAlignment="1" applyProtection="1">
      <alignment/>
      <protection locked="0"/>
    </xf>
    <xf numFmtId="0" fontId="0" fillId="0" borderId="0" xfId="0" applyAlignment="1" applyProtection="1">
      <alignment horizontal="right"/>
      <protection locked="0"/>
    </xf>
    <xf numFmtId="0" fontId="1" fillId="0" borderId="0" xfId="0" applyFont="1" applyAlignment="1" applyProtection="1">
      <alignment vertical="center"/>
      <protection locked="0"/>
    </xf>
    <xf numFmtId="0" fontId="10" fillId="0" borderId="0" xfId="0" applyFont="1" applyAlignment="1">
      <alignment vertical="top"/>
    </xf>
    <xf numFmtId="0" fontId="0" fillId="0" borderId="0" xfId="0" applyAlignment="1" applyProtection="1">
      <alignment vertical="center"/>
      <protection locked="0"/>
    </xf>
    <xf numFmtId="0" fontId="1" fillId="0" borderId="0" xfId="0" applyFont="1" applyAlignment="1" applyProtection="1">
      <alignment/>
      <protection locked="0"/>
    </xf>
    <xf numFmtId="0" fontId="6" fillId="0" borderId="116" xfId="0" applyFont="1" applyBorder="1" applyAlignment="1" applyProtection="1">
      <alignment vertical="top"/>
      <protection locked="0"/>
    </xf>
    <xf numFmtId="0" fontId="6" fillId="0" borderId="79" xfId="0" applyFont="1" applyFill="1" applyBorder="1" applyAlignment="1" applyProtection="1">
      <alignment horizontal="center" vertical="center"/>
      <protection locked="0"/>
    </xf>
    <xf numFmtId="0" fontId="6" fillId="0" borderId="80" xfId="0" applyFont="1" applyBorder="1" applyAlignment="1" applyProtection="1">
      <alignment horizontal="center" vertical="center"/>
      <protection locked="0"/>
    </xf>
    <xf numFmtId="0" fontId="39" fillId="0" borderId="0" xfId="0" applyFont="1" applyAlignment="1">
      <alignment/>
    </xf>
    <xf numFmtId="0" fontId="39" fillId="0" borderId="0" xfId="0" applyFont="1" applyBorder="1" applyAlignment="1">
      <alignment/>
    </xf>
    <xf numFmtId="0" fontId="0" fillId="0" borderId="70" xfId="0" applyFill="1" applyBorder="1" applyAlignment="1" applyProtection="1">
      <alignment/>
      <protection locked="0"/>
    </xf>
    <xf numFmtId="0" fontId="0" fillId="0" borderId="0" xfId="0" applyFill="1" applyBorder="1" applyAlignment="1">
      <alignment/>
    </xf>
    <xf numFmtId="0" fontId="2" fillId="0" borderId="70" xfId="0" applyFont="1" applyFill="1" applyBorder="1" applyAlignment="1" applyProtection="1">
      <alignment vertical="top" wrapText="1"/>
      <protection locked="0"/>
    </xf>
    <xf numFmtId="0" fontId="0" fillId="0" borderId="70" xfId="0" applyBorder="1" applyAlignment="1" applyProtection="1">
      <alignment/>
      <protection locked="0"/>
    </xf>
    <xf numFmtId="0" fontId="0" fillId="0" borderId="122" xfId="0" applyBorder="1" applyAlignment="1" applyProtection="1">
      <alignment/>
      <protection locked="0"/>
    </xf>
    <xf numFmtId="9" fontId="0" fillId="0" borderId="0" xfId="0" applyNumberFormat="1" applyAlignment="1">
      <alignment horizontal="left"/>
    </xf>
    <xf numFmtId="0" fontId="6" fillId="0" borderId="0" xfId="0" applyFont="1" applyAlignment="1" applyProtection="1">
      <alignment horizontal="left" vertical="top"/>
      <protection locked="0"/>
    </xf>
    <xf numFmtId="0" fontId="4" fillId="0" borderId="0" xfId="0" applyFont="1" applyBorder="1" applyAlignment="1" applyProtection="1">
      <alignment horizontal="right" vertical="top"/>
      <protection locked="0"/>
    </xf>
    <xf numFmtId="0" fontId="4" fillId="0" borderId="0" xfId="0" applyFont="1" applyAlignment="1" applyProtection="1">
      <alignment horizontal="right"/>
      <protection locked="0"/>
    </xf>
    <xf numFmtId="9" fontId="2" fillId="0" borderId="0" xfId="0" applyNumberFormat="1" applyFont="1" applyAlignment="1">
      <alignment horizontal="left"/>
    </xf>
    <xf numFmtId="0" fontId="1" fillId="4" borderId="53" xfId="0" applyFont="1" applyFill="1" applyBorder="1" applyAlignment="1">
      <alignment/>
    </xf>
    <xf numFmtId="3" fontId="1" fillId="0" borderId="10" xfId="0" applyNumberFormat="1" applyFont="1" applyFill="1" applyBorder="1" applyAlignment="1">
      <alignment horizontal="right"/>
    </xf>
    <xf numFmtId="3" fontId="1" fillId="0" borderId="12" xfId="0" applyNumberFormat="1" applyFont="1" applyFill="1" applyBorder="1" applyAlignment="1">
      <alignment horizontal="right"/>
    </xf>
    <xf numFmtId="0" fontId="4" fillId="0" borderId="0" xfId="0" applyFont="1" applyAlignment="1">
      <alignment/>
    </xf>
    <xf numFmtId="0" fontId="0" fillId="3" borderId="123" xfId="0" applyFont="1" applyFill="1" applyBorder="1" applyAlignment="1">
      <alignment vertical="center"/>
    </xf>
    <xf numFmtId="0" fontId="0" fillId="3" borderId="42" xfId="0" applyFont="1" applyFill="1" applyBorder="1" applyAlignment="1">
      <alignment vertical="center"/>
    </xf>
    <xf numFmtId="0" fontId="0" fillId="3" borderId="124" xfId="0" applyFont="1" applyFill="1" applyBorder="1" applyAlignment="1">
      <alignment vertical="center"/>
    </xf>
    <xf numFmtId="3" fontId="1" fillId="0" borderId="122" xfId="0" applyNumberFormat="1" applyFont="1" applyBorder="1" applyAlignment="1">
      <alignment vertical="center"/>
    </xf>
    <xf numFmtId="0" fontId="4" fillId="0" borderId="81" xfId="0" applyFont="1" applyBorder="1" applyAlignment="1">
      <alignment/>
    </xf>
    <xf numFmtId="0" fontId="1" fillId="3" borderId="123" xfId="0" applyFont="1" applyFill="1" applyBorder="1" applyAlignment="1">
      <alignment vertical="center"/>
    </xf>
    <xf numFmtId="0" fontId="1" fillId="3" borderId="42" xfId="0" applyFont="1" applyFill="1" applyBorder="1" applyAlignment="1">
      <alignment vertical="center"/>
    </xf>
    <xf numFmtId="0" fontId="1" fillId="3" borderId="124" xfId="0" applyFont="1" applyFill="1" applyBorder="1" applyAlignment="1">
      <alignment vertical="center"/>
    </xf>
    <xf numFmtId="0" fontId="0" fillId="3" borderId="113" xfId="0" applyFont="1" applyFill="1" applyBorder="1" applyAlignment="1">
      <alignment vertical="center"/>
    </xf>
    <xf numFmtId="0" fontId="0" fillId="3" borderId="114" xfId="0" applyFont="1" applyFill="1" applyBorder="1" applyAlignment="1">
      <alignment vertical="center"/>
    </xf>
    <xf numFmtId="0" fontId="0" fillId="3" borderId="125" xfId="0" applyFont="1" applyFill="1" applyBorder="1" applyAlignment="1">
      <alignment vertical="center"/>
    </xf>
    <xf numFmtId="3" fontId="1" fillId="3" borderId="115" xfId="0" applyNumberFormat="1" applyFont="1" applyFill="1" applyBorder="1" applyAlignment="1">
      <alignment vertical="center"/>
    </xf>
    <xf numFmtId="3" fontId="1" fillId="3" borderId="111" xfId="0" applyNumberFormat="1" applyFont="1" applyFill="1" applyBorder="1" applyAlignment="1">
      <alignment horizontal="right"/>
    </xf>
    <xf numFmtId="0" fontId="1" fillId="4" borderId="110" xfId="0" applyFont="1" applyFill="1" applyBorder="1" applyAlignment="1" applyProtection="1">
      <alignment vertical="top"/>
      <protection locked="0"/>
    </xf>
    <xf numFmtId="0" fontId="39" fillId="4" borderId="38" xfId="0" applyFont="1" applyFill="1" applyBorder="1" applyAlignment="1" applyProtection="1">
      <alignment/>
      <protection locked="0"/>
    </xf>
    <xf numFmtId="0" fontId="39" fillId="4" borderId="39" xfId="0" applyFont="1" applyFill="1" applyBorder="1" applyAlignment="1" applyProtection="1">
      <alignment/>
      <protection locked="0"/>
    </xf>
    <xf numFmtId="0" fontId="0" fillId="0" borderId="0" xfId="0" applyAlignment="1" applyProtection="1">
      <alignment/>
      <protection locked="0"/>
    </xf>
    <xf numFmtId="0" fontId="0" fillId="0" borderId="0" xfId="0" applyAlignment="1">
      <alignment/>
    </xf>
    <xf numFmtId="0" fontId="4" fillId="0" borderId="0" xfId="0" applyFont="1" applyBorder="1" applyAlignment="1" applyProtection="1">
      <alignment vertical="top"/>
      <protection locked="0"/>
    </xf>
    <xf numFmtId="0" fontId="4" fillId="0" borderId="0" xfId="0" applyFont="1" applyAlignment="1" applyProtection="1">
      <alignment/>
      <protection locked="0"/>
    </xf>
    <xf numFmtId="0" fontId="0" fillId="8" borderId="69" xfId="0" applyFont="1" applyFill="1" applyBorder="1" applyAlignment="1" applyProtection="1">
      <alignment vertical="top" wrapText="1"/>
      <protection locked="0"/>
    </xf>
    <xf numFmtId="0" fontId="0" fillId="8" borderId="126" xfId="0" applyFill="1" applyBorder="1" applyAlignment="1" applyProtection="1">
      <alignment/>
      <protection locked="0"/>
    </xf>
    <xf numFmtId="0" fontId="0" fillId="3" borderId="69" xfId="0" applyFont="1" applyFill="1" applyBorder="1" applyAlignment="1" applyProtection="1">
      <alignment vertical="top" wrapText="1"/>
      <protection locked="0"/>
    </xf>
    <xf numFmtId="0" fontId="0" fillId="3" borderId="126" xfId="0" applyFill="1" applyBorder="1" applyAlignment="1" applyProtection="1">
      <alignment/>
      <protection locked="0"/>
    </xf>
    <xf numFmtId="0" fontId="0" fillId="8" borderId="69" xfId="0" applyFill="1" applyBorder="1" applyAlignment="1" applyProtection="1">
      <alignment/>
      <protection locked="0"/>
    </xf>
    <xf numFmtId="0" fontId="1" fillId="4" borderId="123" xfId="0" applyFont="1" applyFill="1" applyBorder="1" applyAlignment="1" applyProtection="1">
      <alignment vertical="top" wrapText="1"/>
      <protection locked="0"/>
    </xf>
    <xf numFmtId="0" fontId="0" fillId="4" borderId="126" xfId="0" applyFill="1" applyBorder="1" applyAlignment="1" applyProtection="1">
      <alignment/>
      <protection locked="0"/>
    </xf>
    <xf numFmtId="0" fontId="0" fillId="4" borderId="70" xfId="0" applyFill="1" applyBorder="1" applyAlignment="1" applyProtection="1">
      <alignment/>
      <protection locked="0"/>
    </xf>
    <xf numFmtId="0" fontId="1" fillId="4" borderId="70" xfId="0" applyFont="1" applyFill="1" applyBorder="1" applyAlignment="1" applyProtection="1">
      <alignment wrapText="1"/>
      <protection locked="0"/>
    </xf>
    <xf numFmtId="0" fontId="2" fillId="4" borderId="70" xfId="0" applyFont="1" applyFill="1" applyBorder="1" applyAlignment="1" applyProtection="1">
      <alignment horizontal="center" vertical="top" wrapText="1"/>
      <protection locked="0"/>
    </xf>
    <xf numFmtId="0" fontId="1" fillId="4" borderId="70" xfId="0" applyFont="1" applyFill="1" applyBorder="1" applyAlignment="1" applyProtection="1">
      <alignment/>
      <protection locked="0"/>
    </xf>
    <xf numFmtId="0" fontId="0" fillId="8" borderId="70" xfId="0" applyFill="1" applyBorder="1" applyAlignment="1" applyProtection="1">
      <alignment vertical="top" wrapText="1"/>
      <protection locked="0"/>
    </xf>
    <xf numFmtId="0" fontId="0" fillId="3" borderId="70" xfId="0" applyFill="1" applyBorder="1" applyAlignment="1" applyProtection="1">
      <alignment/>
      <protection locked="0"/>
    </xf>
    <xf numFmtId="0" fontId="0" fillId="3" borderId="122" xfId="0" applyFill="1" applyBorder="1" applyAlignment="1" applyProtection="1">
      <alignment/>
      <protection locked="0"/>
    </xf>
    <xf numFmtId="0" fontId="0" fillId="8" borderId="70" xfId="0" applyFill="1" applyBorder="1" applyAlignment="1" applyProtection="1">
      <alignment/>
      <protection locked="0"/>
    </xf>
    <xf numFmtId="0" fontId="1" fillId="3" borderId="58" xfId="0" applyFont="1" applyFill="1" applyBorder="1" applyAlignment="1" applyProtection="1">
      <alignment horizontal="center"/>
      <protection locked="0"/>
    </xf>
    <xf numFmtId="0" fontId="0" fillId="3" borderId="127" xfId="0" applyFill="1" applyBorder="1" applyAlignment="1" applyProtection="1">
      <alignment/>
      <protection locked="0"/>
    </xf>
    <xf numFmtId="0" fontId="0" fillId="3" borderId="57" xfId="0" applyFill="1" applyBorder="1" applyAlignment="1" applyProtection="1">
      <alignment/>
      <protection locked="0"/>
    </xf>
    <xf numFmtId="0" fontId="0" fillId="3" borderId="74" xfId="0" applyFill="1" applyBorder="1" applyAlignment="1" applyProtection="1">
      <alignment/>
      <protection locked="0"/>
    </xf>
    <xf numFmtId="3" fontId="1" fillId="3" borderId="74" xfId="0" applyNumberFormat="1" applyFont="1" applyFill="1" applyBorder="1" applyAlignment="1" applyProtection="1">
      <alignment/>
      <protection locked="0"/>
    </xf>
    <xf numFmtId="3" fontId="1" fillId="3" borderId="57" xfId="0" applyNumberFormat="1" applyFont="1" applyFill="1" applyBorder="1" applyAlignment="1" applyProtection="1">
      <alignment/>
      <protection locked="0"/>
    </xf>
    <xf numFmtId="0" fontId="0" fillId="3" borderId="59" xfId="0" applyFill="1" applyBorder="1" applyAlignment="1" applyProtection="1">
      <alignment/>
      <protection locked="0"/>
    </xf>
    <xf numFmtId="0" fontId="0" fillId="0" borderId="0" xfId="0" applyFill="1" applyAlignment="1" applyProtection="1">
      <alignment/>
      <protection locked="0"/>
    </xf>
    <xf numFmtId="0" fontId="2" fillId="0" borderId="128" xfId="0" applyFont="1" applyBorder="1" applyAlignment="1" applyProtection="1">
      <alignment/>
      <protection locked="0"/>
    </xf>
    <xf numFmtId="0" fontId="0" fillId="3" borderId="14" xfId="0" applyFill="1" applyBorder="1" applyAlignment="1" applyProtection="1">
      <alignment horizontal="center"/>
      <protection locked="0"/>
    </xf>
    <xf numFmtId="0" fontId="0" fillId="0" borderId="34" xfId="0" applyFill="1" applyBorder="1" applyAlignment="1" applyProtection="1">
      <alignment/>
      <protection locked="0"/>
    </xf>
    <xf numFmtId="0" fontId="0" fillId="0" borderId="34" xfId="0" applyBorder="1" applyAlignment="1" applyProtection="1">
      <alignment/>
      <protection locked="0"/>
    </xf>
    <xf numFmtId="3" fontId="0" fillId="0" borderId="34" xfId="0" applyNumberFormat="1" applyBorder="1" applyAlignment="1" applyProtection="1">
      <alignment/>
      <protection locked="0"/>
    </xf>
    <xf numFmtId="0" fontId="0" fillId="0" borderId="18" xfId="0" applyBorder="1" applyAlignment="1" applyProtection="1">
      <alignment horizontal="center"/>
      <protection locked="0"/>
    </xf>
    <xf numFmtId="3" fontId="0" fillId="0" borderId="34" xfId="0" applyNumberFormat="1" applyFill="1" applyBorder="1" applyAlignment="1" applyProtection="1">
      <alignment/>
      <protection locked="0"/>
    </xf>
    <xf numFmtId="0" fontId="1" fillId="3" borderId="129" xfId="0" applyFont="1" applyFill="1" applyBorder="1" applyAlignment="1" applyProtection="1">
      <alignment horizontal="center" vertical="center"/>
      <protection locked="0"/>
    </xf>
    <xf numFmtId="0" fontId="1" fillId="3" borderId="130" xfId="0" applyFont="1" applyFill="1" applyBorder="1" applyAlignment="1" applyProtection="1">
      <alignment horizontal="center" vertical="center"/>
      <protection locked="0"/>
    </xf>
    <xf numFmtId="0" fontId="1" fillId="3" borderId="129" xfId="0" applyFont="1" applyFill="1" applyBorder="1" applyAlignment="1" applyProtection="1">
      <alignment horizontal="center" vertical="center" wrapText="1"/>
      <protection locked="0"/>
    </xf>
    <xf numFmtId="0" fontId="1" fillId="3" borderId="131" xfId="0" applyFont="1" applyFill="1" applyBorder="1" applyAlignment="1" applyProtection="1">
      <alignment horizontal="center" vertical="center" wrapText="1"/>
      <protection locked="0"/>
    </xf>
    <xf numFmtId="0" fontId="0" fillId="3" borderId="132" xfId="0" applyFill="1" applyBorder="1" applyAlignment="1" applyProtection="1">
      <alignment horizontal="center"/>
      <protection locked="0"/>
    </xf>
    <xf numFmtId="0" fontId="0" fillId="0" borderId="133" xfId="0" applyFill="1" applyBorder="1" applyAlignment="1" applyProtection="1">
      <alignment/>
      <protection locked="0"/>
    </xf>
    <xf numFmtId="0" fontId="0" fillId="0" borderId="128" xfId="0" applyBorder="1" applyAlignment="1" applyProtection="1">
      <alignment/>
      <protection locked="0"/>
    </xf>
    <xf numFmtId="0" fontId="0" fillId="0" borderId="134" xfId="0" applyBorder="1" applyAlignment="1" applyProtection="1">
      <alignment/>
      <protection locked="0"/>
    </xf>
    <xf numFmtId="3" fontId="0" fillId="0" borderId="134" xfId="0" applyNumberFormat="1" applyBorder="1" applyAlignment="1" applyProtection="1">
      <alignment/>
      <protection locked="0"/>
    </xf>
    <xf numFmtId="3" fontId="0" fillId="0" borderId="128" xfId="0" applyNumberFormat="1" applyBorder="1" applyAlignment="1" applyProtection="1">
      <alignment/>
      <protection locked="0"/>
    </xf>
    <xf numFmtId="0" fontId="0" fillId="0" borderId="135" xfId="0" applyBorder="1" applyAlignment="1" applyProtection="1">
      <alignment horizontal="center"/>
      <protection locked="0"/>
    </xf>
    <xf numFmtId="0" fontId="0" fillId="3" borderId="136" xfId="0" applyFill="1" applyBorder="1" applyAlignment="1" applyProtection="1">
      <alignment horizontal="center"/>
      <protection locked="0"/>
    </xf>
    <xf numFmtId="0" fontId="0" fillId="0" borderId="26" xfId="0" applyFill="1" applyBorder="1" applyAlignment="1" applyProtection="1">
      <alignment/>
      <protection locked="0"/>
    </xf>
    <xf numFmtId="0" fontId="0" fillId="0" borderId="26" xfId="0" applyBorder="1" applyAlignment="1" applyProtection="1">
      <alignment/>
      <protection locked="0"/>
    </xf>
    <xf numFmtId="3" fontId="0" fillId="0" borderId="26" xfId="0" applyNumberFormat="1" applyBorder="1" applyAlignment="1" applyProtection="1">
      <alignment/>
      <protection locked="0"/>
    </xf>
    <xf numFmtId="0" fontId="0" fillId="0" borderId="82" xfId="0" applyBorder="1" applyAlignment="1" applyProtection="1">
      <alignment horizontal="center"/>
      <protection locked="0"/>
    </xf>
    <xf numFmtId="0" fontId="0" fillId="8" borderId="67" xfId="0" applyFill="1" applyBorder="1" applyAlignment="1" applyProtection="1">
      <alignment vertical="top" wrapText="1"/>
      <protection locked="0"/>
    </xf>
    <xf numFmtId="0" fontId="27" fillId="4" borderId="56" xfId="0" applyFont="1" applyFill="1" applyBorder="1" applyAlignment="1" applyProtection="1">
      <alignment/>
      <protection/>
    </xf>
    <xf numFmtId="0" fontId="27" fillId="4" borderId="37" xfId="0" applyFont="1" applyFill="1" applyBorder="1" applyAlignment="1" applyProtection="1">
      <alignment/>
      <protection/>
    </xf>
    <xf numFmtId="0" fontId="27" fillId="4" borderId="73" xfId="0" applyFont="1" applyFill="1" applyBorder="1" applyAlignment="1" applyProtection="1">
      <alignment/>
      <protection/>
    </xf>
    <xf numFmtId="3" fontId="0" fillId="3" borderId="7" xfId="0" applyNumberFormat="1" applyFont="1" applyFill="1" applyBorder="1" applyAlignment="1">
      <alignment/>
    </xf>
    <xf numFmtId="0" fontId="6" fillId="3" borderId="85" xfId="0" applyFont="1" applyFill="1" applyBorder="1" applyAlignment="1">
      <alignment horizontal="left" vertical="center"/>
    </xf>
    <xf numFmtId="0" fontId="6" fillId="3" borderId="84" xfId="0" applyFont="1" applyFill="1" applyBorder="1" applyAlignment="1">
      <alignment horizontal="left" vertical="center"/>
    </xf>
    <xf numFmtId="3" fontId="1" fillId="3" borderId="39" xfId="0" applyNumberFormat="1" applyFont="1" applyFill="1" applyBorder="1" applyAlignment="1" applyProtection="1">
      <alignment horizontal="right" vertical="center" wrapText="1"/>
      <protection/>
    </xf>
    <xf numFmtId="3" fontId="0" fillId="0" borderId="11" xfId="0" applyNumberFormat="1" applyFont="1" applyFill="1" applyBorder="1" applyAlignment="1" applyProtection="1">
      <alignment horizontal="right" vertical="center" wrapText="1"/>
      <protection/>
    </xf>
    <xf numFmtId="3" fontId="0" fillId="0" borderId="8" xfId="0" applyNumberFormat="1" applyFont="1" applyFill="1" applyBorder="1" applyAlignment="1" applyProtection="1">
      <alignment horizontal="right" vertical="center" wrapText="1"/>
      <protection/>
    </xf>
    <xf numFmtId="3" fontId="0" fillId="0" borderId="39" xfId="0" applyNumberFormat="1" applyFont="1" applyFill="1" applyBorder="1" applyAlignment="1" applyProtection="1">
      <alignment horizontal="right" vertical="center" wrapText="1"/>
      <protection/>
    </xf>
    <xf numFmtId="3" fontId="0" fillId="0" borderId="38" xfId="0" applyNumberFormat="1" applyFont="1" applyFill="1" applyBorder="1" applyAlignment="1" applyProtection="1">
      <alignment horizontal="right" vertical="center" wrapText="1"/>
      <protection/>
    </xf>
    <xf numFmtId="3" fontId="1" fillId="3" borderId="71" xfId="0" applyNumberFormat="1" applyFont="1" applyFill="1" applyBorder="1" applyAlignment="1" applyProtection="1">
      <alignment horizontal="right" vertical="center" wrapText="1"/>
      <protection/>
    </xf>
    <xf numFmtId="3" fontId="1" fillId="3" borderId="73" xfId="0" applyNumberFormat="1" applyFont="1" applyFill="1" applyBorder="1" applyAlignment="1" applyProtection="1">
      <alignment horizontal="right" vertical="center" wrapText="1"/>
      <protection/>
    </xf>
    <xf numFmtId="3" fontId="0" fillId="0" borderId="75" xfId="0" applyNumberFormat="1" applyFont="1" applyBorder="1" applyAlignment="1">
      <alignment horizontal="right"/>
    </xf>
    <xf numFmtId="3" fontId="0" fillId="0" borderId="11" xfId="0" applyNumberFormat="1" applyFont="1" applyBorder="1" applyAlignment="1">
      <alignment horizontal="right"/>
    </xf>
    <xf numFmtId="3" fontId="0" fillId="0" borderId="39" xfId="0" applyNumberFormat="1" applyFont="1" applyBorder="1" applyAlignment="1">
      <alignment horizontal="right"/>
    </xf>
    <xf numFmtId="3" fontId="0" fillId="0" borderId="40" xfId="0" applyNumberFormat="1" applyFont="1" applyFill="1" applyBorder="1" applyAlignment="1">
      <alignment horizontal="right"/>
    </xf>
    <xf numFmtId="3" fontId="0" fillId="2" borderId="11" xfId="0" applyNumberFormat="1" applyFont="1" applyFill="1" applyBorder="1" applyAlignment="1">
      <alignment horizontal="right"/>
    </xf>
    <xf numFmtId="3" fontId="0" fillId="2" borderId="40" xfId="0" applyNumberFormat="1" applyFont="1" applyFill="1" applyBorder="1" applyAlignment="1">
      <alignment horizontal="right"/>
    </xf>
    <xf numFmtId="3" fontId="1" fillId="3" borderId="73" xfId="0" applyNumberFormat="1" applyFont="1" applyFill="1" applyBorder="1" applyAlignment="1">
      <alignment horizontal="right"/>
    </xf>
    <xf numFmtId="3" fontId="1" fillId="3" borderId="38" xfId="0" applyNumberFormat="1" applyFont="1" applyFill="1" applyBorder="1" applyAlignment="1" applyProtection="1">
      <alignment horizontal="right" vertical="center" wrapText="1"/>
      <protection/>
    </xf>
    <xf numFmtId="3" fontId="1" fillId="3" borderId="8" xfId="0" applyNumberFormat="1" applyFont="1" applyFill="1" applyBorder="1" applyAlignment="1" applyProtection="1">
      <alignment horizontal="right" vertical="center" wrapText="1"/>
      <protection/>
    </xf>
    <xf numFmtId="3" fontId="0" fillId="3" borderId="0" xfId="0" applyNumberFormat="1" applyFont="1" applyFill="1" applyBorder="1" applyAlignment="1">
      <alignment horizontal="right"/>
    </xf>
    <xf numFmtId="3" fontId="0" fillId="3" borderId="0" xfId="0" applyNumberFormat="1" applyFill="1" applyBorder="1" applyAlignment="1">
      <alignment horizontal="right"/>
    </xf>
    <xf numFmtId="3" fontId="0" fillId="3" borderId="108" xfId="0" applyNumberFormat="1" applyFill="1" applyBorder="1" applyAlignment="1">
      <alignment horizontal="right"/>
    </xf>
    <xf numFmtId="3" fontId="0" fillId="3" borderId="109" xfId="0" applyNumberFormat="1" applyFill="1" applyBorder="1" applyAlignment="1">
      <alignment horizontal="right"/>
    </xf>
    <xf numFmtId="3" fontId="0" fillId="3" borderId="11" xfId="0" applyNumberFormat="1" applyFont="1" applyFill="1" applyBorder="1" applyAlignment="1">
      <alignment horizontal="right"/>
    </xf>
    <xf numFmtId="3" fontId="0" fillId="3" borderId="8" xfId="0" applyNumberFormat="1" applyFont="1" applyFill="1" applyBorder="1" applyAlignment="1">
      <alignment horizontal="right"/>
    </xf>
    <xf numFmtId="3" fontId="0" fillId="0" borderId="41" xfId="0" applyNumberFormat="1" applyFill="1" applyBorder="1" applyAlignment="1" applyProtection="1">
      <alignment horizontal="center"/>
      <protection locked="0"/>
    </xf>
    <xf numFmtId="3" fontId="0" fillId="0" borderId="126" xfId="0" applyNumberFormat="1" applyFill="1" applyBorder="1" applyAlignment="1" applyProtection="1">
      <alignment horizontal="center"/>
      <protection locked="0"/>
    </xf>
    <xf numFmtId="0" fontId="27" fillId="4" borderId="37" xfId="0" applyFont="1" applyFill="1" applyBorder="1" applyAlignment="1" applyProtection="1">
      <alignment horizontal="center"/>
      <protection/>
    </xf>
    <xf numFmtId="0" fontId="27" fillId="4" borderId="73" xfId="0" applyFont="1" applyFill="1" applyBorder="1" applyAlignment="1" applyProtection="1">
      <alignment horizontal="center"/>
      <protection/>
    </xf>
    <xf numFmtId="3" fontId="0" fillId="0" borderId="69" xfId="0" applyNumberFormat="1" applyFill="1" applyBorder="1" applyAlignment="1" applyProtection="1">
      <alignment horizontal="center"/>
      <protection locked="0"/>
    </xf>
    <xf numFmtId="0" fontId="27" fillId="4" borderId="56" xfId="0" applyFont="1" applyFill="1" applyBorder="1" applyAlignment="1" applyProtection="1">
      <alignment horizontal="center"/>
      <protection/>
    </xf>
    <xf numFmtId="0" fontId="6" fillId="0" borderId="39" xfId="0" applyFont="1" applyBorder="1" applyAlignment="1" applyProtection="1">
      <alignment horizontal="center" wrapText="1"/>
      <protection locked="0"/>
    </xf>
    <xf numFmtId="0" fontId="1" fillId="0" borderId="0" xfId="0" applyFont="1" applyAlignment="1" applyProtection="1">
      <alignment horizontal="left"/>
      <protection locked="0"/>
    </xf>
    <xf numFmtId="0" fontId="1" fillId="0" borderId="0" xfId="0" applyFont="1" applyAlignment="1" applyProtection="1">
      <alignment horizontal="center"/>
      <protection locked="0"/>
    </xf>
    <xf numFmtId="0" fontId="6" fillId="3" borderId="85" xfId="0" applyFont="1" applyFill="1" applyBorder="1" applyAlignment="1">
      <alignment horizontal="left" vertical="center"/>
    </xf>
    <xf numFmtId="0" fontId="3" fillId="0" borderId="54" xfId="0" applyFont="1" applyFill="1" applyBorder="1" applyAlignment="1">
      <alignment horizontal="left"/>
    </xf>
    <xf numFmtId="0" fontId="3" fillId="0" borderId="43" xfId="0" applyFont="1" applyFill="1" applyBorder="1" applyAlignment="1">
      <alignment horizontal="left"/>
    </xf>
    <xf numFmtId="0" fontId="0" fillId="0" borderId="0" xfId="0" applyFont="1" applyAlignment="1">
      <alignment horizontal="justify" vertical="top" wrapText="1"/>
    </xf>
    <xf numFmtId="0" fontId="0" fillId="0" borderId="0" xfId="0" applyFont="1" applyAlignment="1">
      <alignment horizontal="justify" vertical="justify" wrapText="1"/>
    </xf>
    <xf numFmtId="0" fontId="10" fillId="0" borderId="43" xfId="0" applyFont="1" applyFill="1" applyBorder="1" applyAlignment="1">
      <alignment horizontal="left" vertical="center" wrapText="1"/>
    </xf>
    <xf numFmtId="0" fontId="10" fillId="0" borderId="30" xfId="0" applyFont="1" applyFill="1" applyBorder="1" applyAlignment="1">
      <alignment horizontal="left" wrapText="1"/>
    </xf>
    <xf numFmtId="0" fontId="10" fillId="0" borderId="31" xfId="0" applyFont="1" applyFill="1" applyBorder="1" applyAlignment="1">
      <alignment horizontal="left" wrapText="1"/>
    </xf>
    <xf numFmtId="0" fontId="6" fillId="3" borderId="54" xfId="0" applyFont="1" applyFill="1" applyBorder="1" applyAlignment="1">
      <alignment horizontal="left" vertical="center" wrapText="1"/>
    </xf>
    <xf numFmtId="0" fontId="6" fillId="3" borderId="43" xfId="0" applyFont="1" applyFill="1" applyBorder="1" applyAlignment="1">
      <alignment horizontal="left" vertical="center" wrapText="1"/>
    </xf>
    <xf numFmtId="0" fontId="6" fillId="3" borderId="84" xfId="0" applyFont="1" applyFill="1" applyBorder="1" applyAlignment="1">
      <alignment horizontal="left" vertical="center"/>
    </xf>
    <xf numFmtId="0" fontId="0" fillId="0" borderId="43" xfId="0" applyFill="1" applyBorder="1" applyAlignment="1" applyProtection="1">
      <alignment horizontal="left"/>
      <protection locked="0"/>
    </xf>
    <xf numFmtId="9" fontId="0" fillId="0" borderId="53" xfId="0" applyNumberFormat="1" applyFill="1" applyBorder="1" applyAlignment="1" applyProtection="1">
      <alignment horizontal="center"/>
      <protection locked="0"/>
    </xf>
    <xf numFmtId="9" fontId="0" fillId="0" borderId="96" xfId="0" applyNumberFormat="1" applyFill="1" applyBorder="1" applyAlignment="1" applyProtection="1">
      <alignment horizontal="center"/>
      <protection locked="0"/>
    </xf>
    <xf numFmtId="205" fontId="0" fillId="0" borderId="96" xfId="0" applyNumberFormat="1" applyBorder="1" applyAlignment="1" applyProtection="1">
      <alignment horizontal="left"/>
      <protection locked="0"/>
    </xf>
    <xf numFmtId="0" fontId="0" fillId="0" borderId="96" xfId="0" applyBorder="1" applyAlignment="1" applyProtection="1">
      <alignment horizontal="left"/>
      <protection locked="0"/>
    </xf>
    <xf numFmtId="4" fontId="0" fillId="0" borderId="96" xfId="0" applyNumberFormat="1" applyFill="1" applyBorder="1" applyAlignment="1" applyProtection="1">
      <alignment horizontal="right"/>
      <protection/>
    </xf>
    <xf numFmtId="0" fontId="1" fillId="3" borderId="30" xfId="0" applyFont="1" applyFill="1" applyBorder="1" applyAlignment="1" applyProtection="1">
      <alignment horizontal="center"/>
      <protection/>
    </xf>
    <xf numFmtId="0" fontId="0" fillId="0" borderId="53" xfId="0" applyNumberFormat="1" applyFill="1" applyBorder="1" applyAlignment="1" applyProtection="1">
      <alignment/>
      <protection locked="0"/>
    </xf>
    <xf numFmtId="0" fontId="0" fillId="0" borderId="43" xfId="0" applyFill="1" applyBorder="1" applyAlignment="1" applyProtection="1">
      <alignment/>
      <protection locked="0"/>
    </xf>
    <xf numFmtId="14" fontId="0" fillId="0" borderId="53" xfId="0" applyNumberFormat="1" applyFill="1" applyBorder="1" applyAlignment="1" applyProtection="1">
      <alignment/>
      <protection locked="0"/>
    </xf>
    <xf numFmtId="202" fontId="0" fillId="0" borderId="53" xfId="0" applyNumberFormat="1" applyFill="1" applyBorder="1" applyAlignment="1" applyProtection="1">
      <alignment horizontal="right"/>
      <protection locked="0"/>
    </xf>
    <xf numFmtId="4" fontId="0" fillId="0" borderId="53" xfId="0" applyNumberFormat="1" applyFill="1" applyBorder="1" applyAlignment="1" applyProtection="1">
      <alignment horizontal="right"/>
      <protection locked="0"/>
    </xf>
    <xf numFmtId="0" fontId="0" fillId="0" borderId="96" xfId="0" applyNumberFormat="1" applyFill="1" applyBorder="1" applyAlignment="1" applyProtection="1">
      <alignment/>
      <protection locked="0"/>
    </xf>
    <xf numFmtId="0" fontId="0" fillId="0" borderId="118" xfId="0" applyFill="1" applyBorder="1" applyAlignment="1" applyProtection="1">
      <alignment/>
      <protection locked="0"/>
    </xf>
    <xf numFmtId="14" fontId="0" fillId="0" borderId="96" xfId="0" applyNumberFormat="1" applyFill="1" applyBorder="1" applyAlignment="1" applyProtection="1">
      <alignment/>
      <protection locked="0"/>
    </xf>
    <xf numFmtId="202" fontId="0" fillId="0" borderId="96" xfId="0" applyNumberFormat="1" applyFill="1" applyBorder="1" applyAlignment="1" applyProtection="1">
      <alignment horizontal="right"/>
      <protection locked="0"/>
    </xf>
    <xf numFmtId="4" fontId="0" fillId="0" borderId="96" xfId="0" applyNumberFormat="1" applyFill="1" applyBorder="1" applyAlignment="1" applyProtection="1">
      <alignment horizontal="right"/>
      <protection locked="0"/>
    </xf>
    <xf numFmtId="0" fontId="0" fillId="0" borderId="137" xfId="0" applyFill="1" applyBorder="1" applyAlignment="1" applyProtection="1">
      <alignment horizontal="left"/>
      <protection locked="0"/>
    </xf>
    <xf numFmtId="0" fontId="0" fillId="0" borderId="138" xfId="0" applyFill="1" applyBorder="1" applyAlignment="1" applyProtection="1">
      <alignment horizontal="left"/>
      <protection locked="0"/>
    </xf>
    <xf numFmtId="0" fontId="10" fillId="0" borderId="41" xfId="0" applyFont="1" applyFill="1" applyBorder="1" applyAlignment="1">
      <alignment horizontal="left" vertical="center" wrapText="1"/>
    </xf>
    <xf numFmtId="4" fontId="0" fillId="0" borderId="53" xfId="0" applyNumberFormat="1" applyFill="1" applyBorder="1" applyAlignment="1" applyProtection="1">
      <alignment horizontal="right"/>
      <protection/>
    </xf>
    <xf numFmtId="4" fontId="0" fillId="0" borderId="0" xfId="0" applyNumberFormat="1" applyAlignment="1">
      <alignment/>
    </xf>
    <xf numFmtId="4" fontId="1" fillId="0" borderId="0" xfId="0" applyNumberFormat="1" applyFont="1" applyAlignment="1">
      <alignment/>
    </xf>
    <xf numFmtId="3" fontId="22" fillId="0" borderId="0" xfId="0" applyNumberFormat="1" applyFont="1" applyAlignment="1">
      <alignment/>
    </xf>
    <xf numFmtId="0" fontId="0" fillId="0" borderId="2" xfId="0" applyFill="1" applyBorder="1" applyAlignment="1">
      <alignment vertical="top" wrapText="1"/>
    </xf>
    <xf numFmtId="0" fontId="0" fillId="0" borderId="11" xfId="0" applyFill="1" applyBorder="1" applyAlignment="1">
      <alignment vertical="top" wrapText="1"/>
    </xf>
    <xf numFmtId="14" fontId="3" fillId="0" borderId="0" xfId="0" applyNumberFormat="1" applyFont="1" applyFill="1" applyBorder="1" applyAlignment="1">
      <alignment horizontal="left"/>
    </xf>
    <xf numFmtId="14" fontId="3" fillId="0" borderId="0" xfId="0" applyNumberFormat="1" applyFont="1" applyFill="1" applyBorder="1" applyAlignment="1">
      <alignment horizontal="center"/>
    </xf>
    <xf numFmtId="0" fontId="2" fillId="0" borderId="0" xfId="0" applyFont="1" applyAlignment="1">
      <alignment horizontal="right"/>
    </xf>
    <xf numFmtId="0" fontId="0" fillId="0" borderId="0" xfId="0" applyBorder="1" applyAlignment="1">
      <alignment horizontal="center"/>
    </xf>
    <xf numFmtId="14" fontId="3" fillId="0" borderId="41" xfId="0" applyNumberFormat="1" applyFont="1" applyFill="1" applyBorder="1" applyAlignment="1">
      <alignment horizontal="left"/>
    </xf>
    <xf numFmtId="0" fontId="3" fillId="0" borderId="41" xfId="0" applyFont="1" applyFill="1" applyBorder="1" applyAlignment="1">
      <alignment horizontal="left"/>
    </xf>
    <xf numFmtId="0" fontId="6" fillId="3" borderId="54" xfId="0" applyFont="1" applyFill="1" applyBorder="1" applyAlignment="1">
      <alignment horizontal="left" vertical="center"/>
    </xf>
    <xf numFmtId="0" fontId="6" fillId="3" borderId="43" xfId="0" applyFont="1" applyFill="1" applyBorder="1" applyAlignment="1">
      <alignment horizontal="left" vertical="center"/>
    </xf>
    <xf numFmtId="3" fontId="6" fillId="0" borderId="41" xfId="0" applyNumberFormat="1" applyFont="1" applyFill="1" applyBorder="1" applyAlignment="1">
      <alignment horizontal="left"/>
    </xf>
    <xf numFmtId="3" fontId="6" fillId="0" borderId="41" xfId="0" applyNumberFormat="1" applyFont="1" applyBorder="1" applyAlignment="1">
      <alignment/>
    </xf>
    <xf numFmtId="3" fontId="6" fillId="0" borderId="43" xfId="0" applyNumberFormat="1" applyFont="1" applyBorder="1" applyAlignment="1">
      <alignment/>
    </xf>
    <xf numFmtId="3" fontId="6" fillId="0" borderId="42" xfId="0" applyNumberFormat="1" applyFont="1" applyFill="1" applyBorder="1" applyAlignment="1">
      <alignment horizontal="left"/>
    </xf>
    <xf numFmtId="3" fontId="6" fillId="0" borderId="42" xfId="0" applyNumberFormat="1" applyFont="1" applyBorder="1" applyAlignment="1">
      <alignment/>
    </xf>
    <xf numFmtId="3" fontId="6" fillId="0" borderId="85" xfId="0" applyNumberFormat="1" applyFont="1" applyBorder="1" applyAlignment="1">
      <alignment/>
    </xf>
    <xf numFmtId="0" fontId="6" fillId="0" borderId="0" xfId="0" applyFont="1" applyFill="1" applyBorder="1" applyAlignment="1">
      <alignment horizontal="left" vertical="center"/>
    </xf>
    <xf numFmtId="0" fontId="10" fillId="0" borderId="54" xfId="0" applyFont="1" applyFill="1" applyBorder="1" applyAlignment="1">
      <alignment horizontal="left" wrapText="1"/>
    </xf>
    <xf numFmtId="0" fontId="10" fillId="0" borderId="41" xfId="0" applyFont="1" applyFill="1" applyBorder="1" applyAlignment="1">
      <alignment horizontal="left" wrapText="1"/>
    </xf>
    <xf numFmtId="0" fontId="10" fillId="0" borderId="43" xfId="0" applyFont="1" applyFill="1" applyBorder="1" applyAlignment="1">
      <alignment horizontal="left" wrapText="1"/>
    </xf>
    <xf numFmtId="0" fontId="6" fillId="0" borderId="41" xfId="0" applyFont="1" applyFill="1" applyBorder="1" applyAlignment="1">
      <alignment vertical="center"/>
    </xf>
    <xf numFmtId="0" fontId="6" fillId="0" borderId="43" xfId="0" applyFont="1" applyFill="1" applyBorder="1" applyAlignment="1">
      <alignment vertical="center"/>
    </xf>
    <xf numFmtId="0" fontId="6" fillId="3" borderId="53" xfId="0" applyFont="1" applyFill="1" applyBorder="1" applyAlignment="1">
      <alignment horizontal="left" vertical="center"/>
    </xf>
    <xf numFmtId="0" fontId="6" fillId="3" borderId="102" xfId="0" applyFont="1" applyFill="1" applyBorder="1" applyAlignment="1">
      <alignment horizontal="left" vertical="center"/>
    </xf>
    <xf numFmtId="0" fontId="0" fillId="0" borderId="69"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126" xfId="0" applyBorder="1" applyAlignment="1" applyProtection="1">
      <alignment horizontal="center"/>
      <protection locked="0"/>
    </xf>
    <xf numFmtId="0" fontId="0" fillId="4" borderId="69" xfId="0" applyFill="1" applyBorder="1" applyAlignment="1" applyProtection="1">
      <alignment horizontal="center"/>
      <protection locked="0"/>
    </xf>
    <xf numFmtId="0" fontId="0" fillId="4" borderId="41" xfId="0" applyFill="1" applyBorder="1" applyAlignment="1" applyProtection="1">
      <alignment horizontal="center"/>
      <protection locked="0"/>
    </xf>
    <xf numFmtId="0" fontId="0" fillId="4" borderId="126" xfId="0" applyFill="1" applyBorder="1" applyAlignment="1" applyProtection="1">
      <alignment horizontal="center"/>
      <protection locked="0"/>
    </xf>
    <xf numFmtId="0" fontId="0" fillId="0" borderId="69" xfId="0" applyFill="1" applyBorder="1" applyAlignment="1" applyProtection="1">
      <alignment horizontal="center"/>
      <protection locked="0"/>
    </xf>
    <xf numFmtId="0" fontId="0" fillId="0" borderId="41" xfId="0" applyFill="1" applyBorder="1" applyAlignment="1" applyProtection="1">
      <alignment horizontal="center"/>
      <protection locked="0"/>
    </xf>
    <xf numFmtId="0" fontId="0" fillId="0" borderId="126" xfId="0" applyFill="1" applyBorder="1" applyAlignment="1" applyProtection="1">
      <alignment horizontal="center"/>
      <protection locked="0"/>
    </xf>
    <xf numFmtId="0" fontId="0" fillId="0" borderId="67" xfId="0" applyFill="1" applyBorder="1" applyAlignment="1" applyProtection="1">
      <alignment horizontal="center"/>
      <protection locked="0"/>
    </xf>
    <xf numFmtId="0" fontId="1" fillId="3" borderId="49" xfId="0" applyFont="1" applyFill="1" applyBorder="1" applyAlignment="1" applyProtection="1">
      <alignment horizontal="center" vertical="center"/>
      <protection locked="0"/>
    </xf>
    <xf numFmtId="0" fontId="1" fillId="3" borderId="65" xfId="0" applyFont="1" applyFill="1" applyBorder="1" applyAlignment="1" applyProtection="1">
      <alignment horizontal="center" vertical="center"/>
      <protection locked="0"/>
    </xf>
    <xf numFmtId="0" fontId="1" fillId="3" borderId="139" xfId="0" applyFont="1" applyFill="1" applyBorder="1" applyAlignment="1" applyProtection="1">
      <alignment horizontal="center" vertical="center"/>
      <protection locked="0"/>
    </xf>
    <xf numFmtId="0" fontId="1" fillId="3" borderId="129" xfId="0" applyFont="1" applyFill="1" applyBorder="1" applyAlignment="1" applyProtection="1">
      <alignment horizontal="center" vertical="center"/>
      <protection locked="0"/>
    </xf>
    <xf numFmtId="0" fontId="1" fillId="3" borderId="50" xfId="0" applyFont="1" applyFill="1" applyBorder="1" applyAlignment="1" applyProtection="1">
      <alignment horizontal="center" vertical="center"/>
      <protection locked="0"/>
    </xf>
    <xf numFmtId="0" fontId="1" fillId="3" borderId="140" xfId="0" applyFont="1" applyFill="1" applyBorder="1" applyAlignment="1" applyProtection="1">
      <alignment horizontal="center" vertical="center"/>
      <protection locked="0"/>
    </xf>
    <xf numFmtId="0" fontId="1" fillId="3" borderId="141" xfId="0" applyFont="1" applyFill="1" applyBorder="1" applyAlignment="1" applyProtection="1">
      <alignment horizontal="center" vertical="center"/>
      <protection locked="0"/>
    </xf>
    <xf numFmtId="0" fontId="1" fillId="3" borderId="142" xfId="0" applyFont="1" applyFill="1" applyBorder="1" applyAlignment="1" applyProtection="1">
      <alignment horizontal="center" vertical="center"/>
      <protection locked="0"/>
    </xf>
    <xf numFmtId="0" fontId="1" fillId="3" borderId="139" xfId="0" applyFont="1" applyFill="1" applyBorder="1" applyAlignment="1" applyProtection="1">
      <alignment horizontal="center" vertical="center" wrapText="1"/>
      <protection locked="0"/>
    </xf>
    <xf numFmtId="0" fontId="1" fillId="3" borderId="129" xfId="0" applyFont="1" applyFill="1" applyBorder="1" applyAlignment="1" applyProtection="1">
      <alignment horizontal="center" vertical="center" wrapText="1"/>
      <protection locked="0"/>
    </xf>
    <xf numFmtId="0" fontId="1" fillId="3" borderId="143" xfId="0" applyFont="1" applyFill="1" applyBorder="1" applyAlignment="1" applyProtection="1">
      <alignment horizontal="center" vertical="center" wrapText="1"/>
      <protection locked="0"/>
    </xf>
    <xf numFmtId="0" fontId="1" fillId="3" borderId="66" xfId="0" applyFont="1" applyFill="1" applyBorder="1" applyAlignment="1" applyProtection="1">
      <alignment horizontal="center" vertical="center" wrapText="1"/>
      <protection locked="0"/>
    </xf>
    <xf numFmtId="0" fontId="1" fillId="3" borderId="56" xfId="0" applyFont="1" applyFill="1" applyBorder="1" applyAlignment="1">
      <alignment horizontal="left"/>
    </xf>
    <xf numFmtId="0" fontId="1" fillId="3" borderId="37" xfId="0" applyFont="1" applyFill="1" applyBorder="1" applyAlignment="1">
      <alignment horizontal="left"/>
    </xf>
    <xf numFmtId="0" fontId="2" fillId="0" borderId="0" xfId="0" applyFont="1" applyAlignment="1" applyProtection="1">
      <alignment horizontal="right"/>
      <protection locked="0"/>
    </xf>
    <xf numFmtId="0" fontId="1" fillId="3" borderId="144" xfId="0" applyFont="1" applyFill="1" applyBorder="1" applyAlignment="1">
      <alignment horizontal="center" vertical="center" wrapText="1"/>
    </xf>
    <xf numFmtId="0" fontId="1" fillId="3" borderId="141" xfId="0" applyFont="1" applyFill="1" applyBorder="1" applyAlignment="1">
      <alignment horizontal="center" vertical="center" wrapText="1"/>
    </xf>
    <xf numFmtId="0" fontId="1" fillId="3" borderId="145" xfId="0" applyFont="1" applyFill="1" applyBorder="1" applyAlignment="1">
      <alignment horizontal="center" vertical="center" wrapText="1"/>
    </xf>
    <xf numFmtId="0" fontId="1" fillId="3" borderId="142" xfId="0" applyFont="1" applyFill="1" applyBorder="1" applyAlignment="1">
      <alignment horizontal="center" vertical="center" wrapText="1"/>
    </xf>
    <xf numFmtId="0" fontId="1" fillId="3" borderId="143" xfId="0" applyFont="1" applyFill="1" applyBorder="1" applyAlignment="1">
      <alignment horizontal="center" wrapText="1"/>
    </xf>
    <xf numFmtId="0" fontId="0" fillId="0" borderId="146" xfId="0" applyBorder="1" applyAlignment="1">
      <alignment horizontal="center"/>
    </xf>
    <xf numFmtId="0" fontId="1" fillId="3" borderId="56" xfId="0" applyFont="1" applyFill="1" applyBorder="1" applyAlignment="1">
      <alignment horizontal="left" wrapText="1"/>
    </xf>
    <xf numFmtId="0" fontId="1" fillId="3" borderId="37" xfId="0" applyFont="1" applyFill="1" applyBorder="1" applyAlignment="1">
      <alignment horizontal="left" wrapText="1"/>
    </xf>
    <xf numFmtId="0" fontId="1" fillId="3" borderId="73" xfId="0" applyFont="1" applyFill="1" applyBorder="1" applyAlignment="1">
      <alignment horizontal="left"/>
    </xf>
    <xf numFmtId="0" fontId="1" fillId="3" borderId="2" xfId="0" applyFont="1" applyFill="1" applyBorder="1" applyAlignment="1">
      <alignment horizontal="left"/>
    </xf>
    <xf numFmtId="0" fontId="1" fillId="3" borderId="35" xfId="0" applyFont="1" applyFill="1" applyBorder="1" applyAlignment="1">
      <alignment horizontal="left"/>
    </xf>
    <xf numFmtId="0" fontId="1" fillId="3" borderId="8" xfId="0" applyFont="1" applyFill="1" applyBorder="1" applyAlignment="1">
      <alignment horizontal="left"/>
    </xf>
    <xf numFmtId="0" fontId="1" fillId="3" borderId="56" xfId="0" applyFont="1" applyFill="1" applyBorder="1" applyAlignment="1" applyProtection="1">
      <alignment horizontal="left" vertical="top" wrapText="1"/>
      <protection/>
    </xf>
    <xf numFmtId="0" fontId="1" fillId="3" borderId="37" xfId="0" applyFont="1" applyFill="1" applyBorder="1" applyAlignment="1" applyProtection="1">
      <alignment horizontal="left" vertical="top" wrapText="1"/>
      <protection/>
    </xf>
    <xf numFmtId="0" fontId="1" fillId="3" borderId="73" xfId="0" applyFont="1" applyFill="1" applyBorder="1" applyAlignment="1" applyProtection="1">
      <alignment horizontal="left" vertical="top" wrapText="1"/>
      <protection/>
    </xf>
    <xf numFmtId="0" fontId="1" fillId="3" borderId="9" xfId="0" applyFont="1" applyFill="1" applyBorder="1" applyAlignment="1">
      <alignment horizontal="left"/>
    </xf>
    <xf numFmtId="0" fontId="1" fillId="3" borderId="147" xfId="0" applyFont="1" applyFill="1" applyBorder="1" applyAlignment="1">
      <alignment horizontal="left"/>
    </xf>
    <xf numFmtId="0" fontId="1" fillId="3" borderId="7" xfId="0" applyFont="1" applyFill="1" applyBorder="1" applyAlignment="1">
      <alignment horizontal="left"/>
    </xf>
    <xf numFmtId="0" fontId="14" fillId="0" borderId="0" xfId="0" applyFont="1" applyAlignment="1" applyProtection="1">
      <alignment horizontal="right" vertical="top"/>
      <protection locked="0"/>
    </xf>
    <xf numFmtId="0" fontId="1" fillId="3" borderId="148" xfId="0" applyFont="1" applyFill="1" applyBorder="1" applyAlignment="1">
      <alignment horizontal="center" vertical="center" wrapText="1"/>
    </xf>
    <xf numFmtId="0" fontId="1" fillId="3" borderId="149" xfId="0" applyFont="1" applyFill="1" applyBorder="1" applyAlignment="1">
      <alignment horizontal="center" vertical="center" wrapText="1"/>
    </xf>
    <xf numFmtId="0" fontId="1" fillId="3" borderId="150" xfId="0" applyFont="1" applyFill="1" applyBorder="1" applyAlignment="1">
      <alignment horizontal="center" vertical="center" wrapText="1"/>
    </xf>
    <xf numFmtId="0" fontId="1" fillId="3" borderId="9" xfId="0" applyFont="1" applyFill="1" applyBorder="1" applyAlignment="1" applyProtection="1">
      <alignment horizontal="left"/>
      <protection locked="0"/>
    </xf>
    <xf numFmtId="0" fontId="1" fillId="3" borderId="147" xfId="0" applyFont="1" applyFill="1" applyBorder="1" applyAlignment="1" applyProtection="1">
      <alignment horizontal="left"/>
      <protection locked="0"/>
    </xf>
    <xf numFmtId="0" fontId="1" fillId="3" borderId="7" xfId="0" applyFont="1" applyFill="1" applyBorder="1" applyAlignment="1" applyProtection="1">
      <alignment horizontal="left"/>
      <protection locked="0"/>
    </xf>
    <xf numFmtId="0" fontId="0" fillId="0" borderId="28" xfId="0" applyFont="1" applyFill="1" applyBorder="1" applyAlignment="1">
      <alignment horizontal="left" wrapText="1"/>
    </xf>
    <xf numFmtId="0" fontId="1" fillId="3" borderId="3" xfId="0" applyFont="1" applyFill="1" applyBorder="1" applyAlignment="1">
      <alignment horizontal="left" vertical="top" wrapText="1"/>
    </xf>
    <xf numFmtId="0" fontId="1" fillId="3" borderId="13" xfId="0" applyFont="1" applyFill="1" applyBorder="1" applyAlignment="1">
      <alignment horizontal="left" vertical="top" wrapText="1"/>
    </xf>
    <xf numFmtId="0" fontId="1" fillId="3" borderId="73" xfId="0" applyFont="1" applyFill="1" applyBorder="1" applyAlignment="1">
      <alignment horizontal="left" wrapText="1"/>
    </xf>
    <xf numFmtId="0" fontId="1" fillId="3" borderId="56" xfId="0" applyFont="1" applyFill="1" applyBorder="1" applyAlignment="1" applyProtection="1">
      <alignment horizontal="left" vertical="center" wrapText="1"/>
      <protection/>
    </xf>
    <xf numFmtId="0" fontId="1" fillId="3" borderId="73" xfId="0" applyFont="1" applyFill="1" applyBorder="1" applyAlignment="1" applyProtection="1">
      <alignment horizontal="left" vertical="center" wrapText="1"/>
      <protection/>
    </xf>
    <xf numFmtId="3" fontId="20" fillId="0" borderId="28" xfId="0" applyNumberFormat="1" applyFont="1" applyFill="1" applyBorder="1" applyAlignment="1">
      <alignment horizontal="right"/>
    </xf>
    <xf numFmtId="0" fontId="1" fillId="3" borderId="110" xfId="0" applyFont="1" applyFill="1" applyBorder="1" applyAlignment="1">
      <alignment horizontal="center" vertical="center"/>
    </xf>
    <xf numFmtId="0" fontId="1" fillId="3" borderId="78" xfId="0" applyFont="1" applyFill="1" applyBorder="1" applyAlignment="1">
      <alignment horizontal="center" vertical="center"/>
    </xf>
    <xf numFmtId="0" fontId="1" fillId="3" borderId="111" xfId="0" applyFont="1" applyFill="1" applyBorder="1" applyAlignment="1">
      <alignment horizontal="center" vertical="center" wrapText="1"/>
    </xf>
    <xf numFmtId="0" fontId="1" fillId="3" borderId="80" xfId="0" applyFont="1" applyFill="1" applyBorder="1" applyAlignment="1">
      <alignment horizontal="center" vertical="center"/>
    </xf>
    <xf numFmtId="0" fontId="1" fillId="3" borderId="80" xfId="0" applyFont="1" applyFill="1" applyBorder="1" applyAlignment="1">
      <alignment horizontal="center" vertical="center" wrapText="1"/>
    </xf>
    <xf numFmtId="0" fontId="1" fillId="3" borderId="3" xfId="0" applyFont="1" applyFill="1" applyBorder="1" applyAlignment="1">
      <alignment horizontal="left"/>
    </xf>
    <xf numFmtId="0" fontId="1" fillId="3" borderId="13" xfId="0" applyFont="1" applyFill="1" applyBorder="1" applyAlignment="1">
      <alignment horizontal="left"/>
    </xf>
    <xf numFmtId="0" fontId="1" fillId="3" borderId="111" xfId="0" applyFont="1" applyFill="1" applyBorder="1" applyAlignment="1">
      <alignment vertical="center"/>
    </xf>
    <xf numFmtId="0" fontId="1" fillId="3" borderId="80" xfId="0" applyFont="1" applyFill="1" applyBorder="1" applyAlignment="1">
      <alignment vertical="center"/>
    </xf>
    <xf numFmtId="0" fontId="1" fillId="3" borderId="111" xfId="0" applyFont="1" applyFill="1" applyBorder="1" applyAlignment="1">
      <alignment horizontal="left" vertical="center"/>
    </xf>
    <xf numFmtId="0" fontId="1" fillId="3" borderId="80" xfId="0" applyFont="1" applyFill="1" applyBorder="1" applyAlignment="1">
      <alignment horizontal="left" vertical="center"/>
    </xf>
    <xf numFmtId="0" fontId="1" fillId="3" borderId="110" xfId="0" applyFont="1" applyFill="1" applyBorder="1" applyAlignment="1">
      <alignment horizontal="left" vertical="center"/>
    </xf>
    <xf numFmtId="0" fontId="1" fillId="3" borderId="151" xfId="0" applyFont="1" applyFill="1" applyBorder="1" applyAlignment="1">
      <alignment horizontal="left" vertical="center"/>
    </xf>
    <xf numFmtId="0" fontId="1" fillId="3" borderId="78" xfId="0" applyFont="1" applyFill="1" applyBorder="1" applyAlignment="1">
      <alignment horizontal="left" vertical="center"/>
    </xf>
    <xf numFmtId="0" fontId="1" fillId="3" borderId="79" xfId="0" applyFont="1" applyFill="1" applyBorder="1" applyAlignment="1">
      <alignment horizontal="left" vertical="center"/>
    </xf>
    <xf numFmtId="0" fontId="27" fillId="4" borderId="56" xfId="0" applyFont="1" applyFill="1" applyBorder="1" applyAlignment="1">
      <alignment horizontal="center"/>
    </xf>
    <xf numFmtId="0" fontId="27" fillId="4" borderId="37" xfId="0" applyFont="1" applyFill="1" applyBorder="1" applyAlignment="1">
      <alignment horizontal="center"/>
    </xf>
    <xf numFmtId="0" fontId="27" fillId="4" borderId="73" xfId="0" applyFont="1" applyFill="1" applyBorder="1" applyAlignment="1">
      <alignment horizontal="center"/>
    </xf>
    <xf numFmtId="171" fontId="1" fillId="3" borderId="111" xfId="0" applyNumberFormat="1" applyFont="1" applyFill="1" applyBorder="1" applyAlignment="1">
      <alignment horizontal="center" vertical="center" wrapText="1"/>
    </xf>
    <xf numFmtId="171" fontId="1" fillId="3" borderId="80" xfId="0" applyNumberFormat="1" applyFont="1" applyFill="1" applyBorder="1" applyAlignment="1">
      <alignment horizontal="center" vertical="center" wrapText="1"/>
    </xf>
    <xf numFmtId="171" fontId="1" fillId="3" borderId="111" xfId="0" applyNumberFormat="1" applyFont="1" applyFill="1" applyBorder="1" applyAlignment="1">
      <alignment horizontal="left" wrapText="1"/>
    </xf>
    <xf numFmtId="171" fontId="1" fillId="3" borderId="80" xfId="0" applyNumberFormat="1" applyFont="1" applyFill="1" applyBorder="1" applyAlignment="1">
      <alignment horizontal="left" wrapText="1"/>
    </xf>
    <xf numFmtId="171" fontId="1" fillId="3" borderId="56" xfId="0" applyNumberFormat="1" applyFont="1" applyFill="1" applyBorder="1" applyAlignment="1">
      <alignment horizontal="center" vertical="center" wrapText="1"/>
    </xf>
    <xf numFmtId="171" fontId="1" fillId="3" borderId="73" xfId="0" applyNumberFormat="1" applyFont="1" applyFill="1" applyBorder="1" applyAlignment="1">
      <alignment horizontal="center" vertical="center" wrapText="1"/>
    </xf>
    <xf numFmtId="10" fontId="6" fillId="3" borderId="16" xfId="0" applyNumberFormat="1" applyFont="1" applyFill="1" applyBorder="1" applyAlignment="1">
      <alignment horizontal="center"/>
    </xf>
    <xf numFmtId="10" fontId="6" fillId="3" borderId="23" xfId="0" applyNumberFormat="1" applyFont="1" applyFill="1" applyBorder="1" applyAlignment="1">
      <alignment horizontal="center"/>
    </xf>
    <xf numFmtId="0" fontId="3" fillId="3" borderId="56" xfId="0" applyFont="1" applyFill="1" applyBorder="1" applyAlignment="1">
      <alignment horizontal="center" wrapText="1"/>
    </xf>
    <xf numFmtId="0" fontId="3" fillId="3" borderId="73" xfId="0" applyFont="1" applyFill="1" applyBorder="1" applyAlignment="1">
      <alignment horizontal="center"/>
    </xf>
    <xf numFmtId="10" fontId="1" fillId="3" borderId="123" xfId="0" applyNumberFormat="1" applyFont="1" applyFill="1" applyBorder="1" applyAlignment="1">
      <alignment horizontal="center"/>
    </xf>
    <xf numFmtId="10" fontId="1" fillId="3" borderId="124" xfId="0" applyNumberFormat="1" applyFont="1" applyFill="1" applyBorder="1" applyAlignment="1">
      <alignment horizontal="center"/>
    </xf>
    <xf numFmtId="10" fontId="1" fillId="3" borderId="81" xfId="0" applyNumberFormat="1" applyFont="1" applyFill="1" applyBorder="1" applyAlignment="1">
      <alignment horizontal="right"/>
    </xf>
    <xf numFmtId="10" fontId="1" fillId="3" borderId="38" xfId="0" applyNumberFormat="1" applyFont="1" applyFill="1" applyBorder="1" applyAlignment="1">
      <alignment horizontal="right"/>
    </xf>
    <xf numFmtId="10" fontId="5" fillId="3" borderId="81" xfId="0" applyNumberFormat="1" applyFont="1" applyFill="1" applyBorder="1" applyAlignment="1">
      <alignment horizontal="right"/>
    </xf>
    <xf numFmtId="10" fontId="5" fillId="3" borderId="38" xfId="0" applyNumberFormat="1" applyFont="1" applyFill="1" applyBorder="1" applyAlignment="1">
      <alignment horizontal="right"/>
    </xf>
    <xf numFmtId="10" fontId="5" fillId="3" borderId="78" xfId="0" applyNumberFormat="1" applyFont="1" applyFill="1" applyBorder="1" applyAlignment="1">
      <alignment horizontal="right"/>
    </xf>
    <xf numFmtId="10" fontId="5" fillId="3" borderId="79" xfId="0" applyNumberFormat="1" applyFont="1" applyFill="1" applyBorder="1" applyAlignment="1">
      <alignment horizontal="right"/>
    </xf>
    <xf numFmtId="10" fontId="6" fillId="3" borderId="56" xfId="0" applyNumberFormat="1" applyFont="1" applyFill="1" applyBorder="1" applyAlignment="1">
      <alignment horizontal="center"/>
    </xf>
    <xf numFmtId="10" fontId="6" fillId="3" borderId="73" xfId="0" applyNumberFormat="1" applyFont="1" applyFill="1" applyBorder="1" applyAlignment="1">
      <alignment horizontal="center"/>
    </xf>
    <xf numFmtId="10" fontId="1" fillId="3" borderId="22" xfId="0" applyNumberFormat="1" applyFont="1" applyFill="1" applyBorder="1" applyAlignment="1">
      <alignment horizontal="right"/>
    </xf>
    <xf numFmtId="10" fontId="1" fillId="3" borderId="24" xfId="0" applyNumberFormat="1" applyFont="1" applyFill="1" applyBorder="1" applyAlignment="1">
      <alignment horizontal="right"/>
    </xf>
    <xf numFmtId="10" fontId="1" fillId="3" borderId="109" xfId="0" applyNumberFormat="1" applyFont="1" applyFill="1" applyBorder="1" applyAlignment="1">
      <alignment horizontal="right"/>
    </xf>
    <xf numFmtId="10" fontId="1" fillId="3" borderId="152" xfId="0" applyNumberFormat="1" applyFont="1" applyFill="1" applyBorder="1" applyAlignment="1">
      <alignment horizontal="right"/>
    </xf>
    <xf numFmtId="0" fontId="0" fillId="3" borderId="123" xfId="0" applyFont="1" applyFill="1" applyBorder="1" applyAlignment="1">
      <alignment horizontal="left" vertical="center"/>
    </xf>
    <xf numFmtId="0" fontId="0" fillId="3" borderId="42" xfId="0" applyFont="1" applyFill="1" applyBorder="1" applyAlignment="1">
      <alignment horizontal="left" vertical="center"/>
    </xf>
    <xf numFmtId="0" fontId="0" fillId="3" borderId="78" xfId="0" applyFont="1" applyFill="1" applyBorder="1" applyAlignment="1">
      <alignment horizontal="left" vertical="center"/>
    </xf>
    <xf numFmtId="0" fontId="0" fillId="3" borderId="116" xfId="0" applyFont="1" applyFill="1" applyBorder="1" applyAlignment="1">
      <alignment horizontal="left" vertical="center"/>
    </xf>
    <xf numFmtId="3" fontId="1" fillId="3" borderId="122" xfId="0" applyNumberFormat="1" applyFont="1" applyFill="1" applyBorder="1" applyAlignment="1">
      <alignment vertical="center"/>
    </xf>
    <xf numFmtId="0" fontId="0" fillId="0" borderId="80" xfId="0" applyFont="1" applyBorder="1" applyAlignment="1">
      <alignment vertical="center"/>
    </xf>
    <xf numFmtId="0" fontId="1" fillId="3" borderId="78" xfId="0" applyFont="1" applyFill="1" applyBorder="1" applyAlignment="1">
      <alignment horizontal="left" wrapText="1"/>
    </xf>
    <xf numFmtId="0" fontId="1" fillId="3" borderId="116" xfId="0" applyFont="1" applyFill="1" applyBorder="1" applyAlignment="1">
      <alignment horizontal="left"/>
    </xf>
    <xf numFmtId="0" fontId="1" fillId="3" borderId="123" xfId="0" applyFont="1" applyFill="1" applyBorder="1" applyAlignment="1">
      <alignment horizontal="left" vertical="center"/>
    </xf>
    <xf numFmtId="0" fontId="1" fillId="3" borderId="42" xfId="0" applyFont="1" applyFill="1" applyBorder="1" applyAlignment="1">
      <alignment horizontal="left" vertical="center"/>
    </xf>
    <xf numFmtId="0" fontId="1" fillId="3" borderId="124" xfId="0" applyFont="1" applyFill="1" applyBorder="1" applyAlignment="1">
      <alignment horizontal="left" vertical="center"/>
    </xf>
    <xf numFmtId="0" fontId="1" fillId="3" borderId="51" xfId="0" applyFont="1" applyFill="1" applyBorder="1" applyAlignment="1">
      <alignment horizontal="left" vertical="center"/>
    </xf>
    <xf numFmtId="0" fontId="1" fillId="3" borderId="30" xfId="0" applyFont="1" applyFill="1" applyBorder="1" applyAlignment="1">
      <alignment horizontal="left" vertical="center"/>
    </xf>
    <xf numFmtId="0" fontId="1" fillId="3" borderId="98" xfId="0" applyFont="1" applyFill="1" applyBorder="1" applyAlignment="1">
      <alignment horizontal="left" vertical="center"/>
    </xf>
    <xf numFmtId="0" fontId="0" fillId="3" borderId="124" xfId="0" applyFont="1" applyFill="1" applyBorder="1" applyAlignment="1">
      <alignment horizontal="left" vertical="center"/>
    </xf>
    <xf numFmtId="0" fontId="0" fillId="3" borderId="51" xfId="0" applyFont="1" applyFill="1" applyBorder="1" applyAlignment="1">
      <alignment horizontal="left" vertical="center"/>
    </xf>
    <xf numFmtId="0" fontId="0" fillId="3" borderId="30" xfId="0" applyFont="1" applyFill="1" applyBorder="1" applyAlignment="1">
      <alignment horizontal="left" vertical="center"/>
    </xf>
    <xf numFmtId="0" fontId="0" fillId="3" borderId="98" xfId="0" applyFont="1" applyFill="1" applyBorder="1" applyAlignment="1">
      <alignment horizontal="left" vertical="center"/>
    </xf>
    <xf numFmtId="3" fontId="1" fillId="3" borderId="122" xfId="0" applyNumberFormat="1" applyFont="1" applyFill="1" applyBorder="1" applyAlignment="1">
      <alignment horizontal="right" vertical="center"/>
    </xf>
    <xf numFmtId="0" fontId="0" fillId="3" borderId="112" xfId="0" applyFont="1" applyFill="1" applyBorder="1" applyAlignment="1">
      <alignment horizontal="right" vertical="center"/>
    </xf>
    <xf numFmtId="0" fontId="0" fillId="0" borderId="112" xfId="0" applyFont="1" applyBorder="1" applyAlignment="1">
      <alignment vertical="center"/>
    </xf>
    <xf numFmtId="3" fontId="1" fillId="4" borderId="56" xfId="0" applyNumberFormat="1" applyFont="1" applyFill="1" applyBorder="1" applyAlignment="1">
      <alignment horizontal="center"/>
    </xf>
    <xf numFmtId="3" fontId="1" fillId="4" borderId="37" xfId="0" applyNumberFormat="1" applyFont="1" applyFill="1" applyBorder="1" applyAlignment="1">
      <alignment horizontal="center"/>
    </xf>
    <xf numFmtId="3" fontId="1" fillId="4" borderId="73" xfId="0" applyNumberFormat="1" applyFont="1" applyFill="1" applyBorder="1" applyAlignment="1">
      <alignment horizontal="center"/>
    </xf>
    <xf numFmtId="3" fontId="1" fillId="3" borderId="78" xfId="0" applyNumberFormat="1" applyFont="1" applyFill="1" applyBorder="1" applyAlignment="1">
      <alignment horizontal="left"/>
    </xf>
    <xf numFmtId="3" fontId="1" fillId="3" borderId="79" xfId="0" applyNumberFormat="1" applyFont="1" applyFill="1" applyBorder="1" applyAlignment="1">
      <alignment horizontal="left"/>
    </xf>
    <xf numFmtId="0" fontId="1" fillId="3" borderId="3" xfId="0" applyNumberFormat="1" applyFont="1" applyFill="1" applyBorder="1" applyAlignment="1">
      <alignment horizontal="left"/>
    </xf>
    <xf numFmtId="0" fontId="1" fillId="3" borderId="13" xfId="0" applyNumberFormat="1" applyFont="1" applyFill="1" applyBorder="1" applyAlignment="1">
      <alignment horizontal="left"/>
    </xf>
    <xf numFmtId="0" fontId="27" fillId="4" borderId="110" xfId="0" applyFont="1" applyFill="1" applyBorder="1" applyAlignment="1">
      <alignment horizontal="center"/>
    </xf>
    <xf numFmtId="0" fontId="27" fillId="4" borderId="28" xfId="0" applyFont="1" applyFill="1" applyBorder="1" applyAlignment="1">
      <alignment horizontal="center"/>
    </xf>
    <xf numFmtId="0" fontId="27" fillId="4" borderId="151" xfId="0" applyFont="1" applyFill="1" applyBorder="1" applyAlignment="1">
      <alignment horizontal="center"/>
    </xf>
    <xf numFmtId="0" fontId="1" fillId="3" borderId="2" xfId="0" applyNumberFormat="1" applyFont="1" applyFill="1" applyBorder="1" applyAlignment="1">
      <alignment horizontal="left"/>
    </xf>
    <xf numFmtId="0" fontId="1" fillId="3" borderId="8" xfId="0" applyNumberFormat="1" applyFont="1" applyFill="1" applyBorder="1" applyAlignment="1">
      <alignment horizontal="left"/>
    </xf>
    <xf numFmtId="10" fontId="6" fillId="3" borderId="123" xfId="0" applyNumberFormat="1" applyFont="1" applyFill="1" applyBorder="1" applyAlignment="1">
      <alignment horizontal="center"/>
    </xf>
    <xf numFmtId="10" fontId="6" fillId="3" borderId="124" xfId="0" applyNumberFormat="1" applyFont="1" applyFill="1" applyBorder="1" applyAlignment="1">
      <alignment horizontal="center"/>
    </xf>
    <xf numFmtId="10" fontId="1" fillId="3" borderId="2" xfId="0" applyNumberFormat="1" applyFont="1" applyFill="1" applyBorder="1" applyAlignment="1">
      <alignment horizontal="right"/>
    </xf>
    <xf numFmtId="10" fontId="1" fillId="3" borderId="8" xfId="0" applyNumberFormat="1" applyFont="1" applyFill="1" applyBorder="1" applyAlignment="1">
      <alignment horizontal="right"/>
    </xf>
    <xf numFmtId="10" fontId="5" fillId="3" borderId="2" xfId="0" applyNumberFormat="1" applyFont="1" applyFill="1" applyBorder="1" applyAlignment="1">
      <alignment horizontal="right"/>
    </xf>
    <xf numFmtId="10" fontId="5" fillId="3" borderId="8" xfId="0" applyNumberFormat="1" applyFont="1" applyFill="1" applyBorder="1" applyAlignment="1">
      <alignment horizontal="right"/>
    </xf>
    <xf numFmtId="0" fontId="1" fillId="3" borderId="56" xfId="0" applyFont="1" applyFill="1" applyBorder="1" applyAlignment="1">
      <alignment horizontal="left" vertical="center"/>
    </xf>
    <xf numFmtId="0" fontId="1" fillId="3" borderId="73" xfId="0" applyFont="1" applyFill="1" applyBorder="1" applyAlignment="1">
      <alignment horizontal="left" vertical="center"/>
    </xf>
    <xf numFmtId="0" fontId="1" fillId="3" borderId="9" xfId="0" applyNumberFormat="1" applyFont="1" applyFill="1" applyBorder="1" applyAlignment="1">
      <alignment horizontal="left"/>
    </xf>
    <xf numFmtId="0" fontId="1" fillId="3" borderId="7" xfId="0" applyNumberFormat="1" applyFont="1" applyFill="1" applyBorder="1" applyAlignment="1">
      <alignment horizontal="left"/>
    </xf>
    <xf numFmtId="10" fontId="1" fillId="3" borderId="2" xfId="0" applyNumberFormat="1" applyFont="1" applyFill="1" applyBorder="1" applyAlignment="1">
      <alignment horizontal="center" wrapText="1"/>
    </xf>
    <xf numFmtId="10" fontId="1" fillId="3" borderId="8" xfId="0" applyNumberFormat="1" applyFont="1" applyFill="1" applyBorder="1" applyAlignment="1">
      <alignment horizontal="center" wrapText="1"/>
    </xf>
    <xf numFmtId="10" fontId="1" fillId="3" borderId="81" xfId="0" applyNumberFormat="1" applyFont="1" applyFill="1" applyBorder="1" applyAlignment="1">
      <alignment horizontal="center" wrapText="1"/>
    </xf>
    <xf numFmtId="10" fontId="1" fillId="3" borderId="38" xfId="0" applyNumberFormat="1" applyFont="1" applyFill="1" applyBorder="1" applyAlignment="1">
      <alignment horizontal="center" wrapText="1"/>
    </xf>
    <xf numFmtId="10" fontId="6" fillId="3" borderId="56" xfId="0" applyNumberFormat="1" applyFont="1" applyFill="1" applyBorder="1" applyAlignment="1">
      <alignment horizontal="center" wrapText="1"/>
    </xf>
    <xf numFmtId="0" fontId="6" fillId="3" borderId="73" xfId="0" applyFont="1" applyFill="1" applyBorder="1" applyAlignment="1">
      <alignment horizontal="center" wrapText="1"/>
    </xf>
    <xf numFmtId="0" fontId="0" fillId="0" borderId="54" xfId="0" applyBorder="1" applyAlignment="1" applyProtection="1">
      <alignment horizontal="left"/>
      <protection locked="0"/>
    </xf>
    <xf numFmtId="0" fontId="0" fillId="0" borderId="43" xfId="0" applyBorder="1" applyAlignment="1" applyProtection="1">
      <alignment horizontal="left"/>
      <protection locked="0"/>
    </xf>
    <xf numFmtId="0" fontId="0" fillId="2" borderId="137" xfId="0" applyFill="1" applyBorder="1" applyAlignment="1" applyProtection="1">
      <alignment horizontal="left"/>
      <protection locked="0"/>
    </xf>
    <xf numFmtId="0" fontId="0" fillId="2" borderId="118" xfId="0" applyFill="1" applyBorder="1" applyAlignment="1" applyProtection="1">
      <alignment horizontal="left"/>
      <protection locked="0"/>
    </xf>
    <xf numFmtId="0" fontId="0" fillId="2" borderId="54" xfId="0" applyFill="1" applyBorder="1" applyAlignment="1" applyProtection="1">
      <alignment/>
      <protection locked="0"/>
    </xf>
    <xf numFmtId="0" fontId="0" fillId="2" borderId="41" xfId="0" applyFill="1" applyBorder="1" applyAlignment="1" applyProtection="1">
      <alignment/>
      <protection locked="0"/>
    </xf>
    <xf numFmtId="0" fontId="0" fillId="2" borderId="43" xfId="0" applyFill="1" applyBorder="1" applyAlignment="1" applyProtection="1">
      <alignment/>
      <protection locked="0"/>
    </xf>
    <xf numFmtId="0" fontId="0" fillId="0" borderId="54" xfId="0" applyNumberFormat="1" applyFill="1" applyBorder="1" applyAlignment="1" applyProtection="1">
      <alignment horizontal="left"/>
      <protection locked="0"/>
    </xf>
    <xf numFmtId="0" fontId="0" fillId="0" borderId="41" xfId="0" applyNumberFormat="1" applyFill="1" applyBorder="1" applyAlignment="1" applyProtection="1">
      <alignment horizontal="left"/>
      <protection locked="0"/>
    </xf>
    <xf numFmtId="0" fontId="0" fillId="0" borderId="43" xfId="0" applyNumberFormat="1" applyFill="1" applyBorder="1" applyAlignment="1" applyProtection="1">
      <alignment horizontal="left"/>
      <protection locked="0"/>
    </xf>
    <xf numFmtId="0" fontId="23" fillId="6" borderId="0" xfId="0" applyFont="1" applyFill="1" applyBorder="1" applyAlignment="1" applyProtection="1">
      <alignment horizontal="center" wrapText="1"/>
      <protection/>
    </xf>
    <xf numFmtId="0" fontId="23" fillId="6" borderId="100" xfId="0" applyFont="1" applyFill="1" applyBorder="1" applyAlignment="1" applyProtection="1">
      <alignment horizontal="center" wrapText="1"/>
      <protection/>
    </xf>
    <xf numFmtId="0" fontId="23" fillId="6" borderId="153" xfId="0" applyFont="1" applyFill="1" applyBorder="1" applyAlignment="1" applyProtection="1">
      <alignment horizontal="center"/>
      <protection/>
    </xf>
    <xf numFmtId="0" fontId="23" fillId="6" borderId="30" xfId="0" applyFont="1" applyFill="1" applyBorder="1" applyAlignment="1" applyProtection="1">
      <alignment horizontal="center"/>
      <protection/>
    </xf>
    <xf numFmtId="0" fontId="23" fillId="6" borderId="154" xfId="0" applyFont="1" applyFill="1" applyBorder="1" applyAlignment="1" applyProtection="1">
      <alignment horizontal="center"/>
      <protection/>
    </xf>
    <xf numFmtId="0" fontId="0" fillId="2" borderId="54" xfId="0" applyFill="1" applyBorder="1" applyAlignment="1" applyProtection="1">
      <alignment horizontal="left"/>
      <protection locked="0"/>
    </xf>
    <xf numFmtId="0" fontId="0" fillId="2" borderId="43" xfId="0" applyFill="1" applyBorder="1" applyAlignment="1" applyProtection="1">
      <alignment horizontal="left"/>
      <protection locked="0"/>
    </xf>
    <xf numFmtId="0" fontId="0" fillId="2" borderId="137" xfId="0" applyFill="1" applyBorder="1" applyAlignment="1" applyProtection="1">
      <alignment/>
      <protection locked="0"/>
    </xf>
    <xf numFmtId="0" fontId="0" fillId="2" borderId="138" xfId="0" applyFill="1" applyBorder="1" applyAlignment="1" applyProtection="1">
      <alignment/>
      <protection locked="0"/>
    </xf>
    <xf numFmtId="0" fontId="0" fillId="2" borderId="118" xfId="0" applyFill="1" applyBorder="1" applyAlignment="1" applyProtection="1">
      <alignment/>
      <protection locked="0"/>
    </xf>
    <xf numFmtId="0" fontId="23" fillId="6" borderId="155" xfId="0" applyFont="1" applyFill="1" applyBorder="1" applyAlignment="1" applyProtection="1">
      <alignment horizontal="center"/>
      <protection/>
    </xf>
    <xf numFmtId="0" fontId="23" fillId="6" borderId="156" xfId="0" applyFont="1" applyFill="1" applyBorder="1" applyAlignment="1" applyProtection="1">
      <alignment horizontal="center"/>
      <protection/>
    </xf>
    <xf numFmtId="0" fontId="0" fillId="3" borderId="137" xfId="0" applyFill="1" applyBorder="1" applyAlignment="1" applyProtection="1">
      <alignment horizontal="left"/>
      <protection locked="0"/>
    </xf>
    <xf numFmtId="0" fontId="0" fillId="3" borderId="118" xfId="0" applyFill="1" applyBorder="1" applyAlignment="1" applyProtection="1">
      <alignment horizontal="left"/>
      <protection locked="0"/>
    </xf>
    <xf numFmtId="0" fontId="5" fillId="3" borderId="30" xfId="0" applyFont="1" applyFill="1" applyBorder="1" applyAlignment="1" applyProtection="1">
      <alignment horizontal="center"/>
      <protection/>
    </xf>
    <xf numFmtId="0" fontId="1" fillId="0" borderId="54"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3" xfId="0" applyFont="1" applyBorder="1" applyAlignment="1" applyProtection="1">
      <alignment horizontal="left"/>
      <protection locked="0"/>
    </xf>
    <xf numFmtId="14" fontId="1" fillId="0" borderId="54" xfId="0" applyNumberFormat="1" applyFont="1" applyBorder="1" applyAlignment="1" applyProtection="1">
      <alignment horizontal="center"/>
      <protection locked="0"/>
    </xf>
    <xf numFmtId="14" fontId="1" fillId="0" borderId="43" xfId="0" applyNumberFormat="1" applyFont="1" applyBorder="1" applyAlignment="1" applyProtection="1">
      <alignment horizontal="center"/>
      <protection locked="0"/>
    </xf>
    <xf numFmtId="0" fontId="26" fillId="6" borderId="29" xfId="0" applyFont="1" applyFill="1" applyBorder="1" applyAlignment="1" applyProtection="1">
      <alignment horizontal="left" wrapText="1"/>
      <protection/>
    </xf>
    <xf numFmtId="0" fontId="26" fillId="6" borderId="30" xfId="0" applyFont="1" applyFill="1" applyBorder="1" applyAlignment="1" applyProtection="1">
      <alignment horizontal="left" wrapText="1"/>
      <protection/>
    </xf>
    <xf numFmtId="0" fontId="23" fillId="6" borderId="117" xfId="0" applyFont="1" applyFill="1" applyBorder="1" applyAlignment="1" applyProtection="1">
      <alignment horizontal="center"/>
      <protection/>
    </xf>
    <xf numFmtId="0" fontId="23" fillId="6" borderId="105" xfId="0" applyFont="1" applyFill="1" applyBorder="1" applyAlignment="1" applyProtection="1">
      <alignment horizontal="center"/>
      <protection/>
    </xf>
    <xf numFmtId="0" fontId="0" fillId="0" borderId="137" xfId="0" applyBorder="1" applyAlignment="1" applyProtection="1">
      <alignment horizontal="left"/>
      <protection locked="0"/>
    </xf>
    <xf numFmtId="0" fontId="0" fillId="0" borderId="118" xfId="0" applyBorder="1" applyAlignment="1" applyProtection="1">
      <alignment horizontal="left"/>
      <protection locked="0"/>
    </xf>
    <xf numFmtId="0" fontId="4" fillId="3" borderId="0" xfId="0" applyFont="1" applyFill="1" applyAlignment="1" applyProtection="1">
      <alignment vertical="top"/>
      <protection/>
    </xf>
    <xf numFmtId="0" fontId="0" fillId="0" borderId="0" xfId="0" applyAlignment="1" applyProtection="1">
      <alignment vertical="top"/>
      <protection/>
    </xf>
    <xf numFmtId="0" fontId="1" fillId="2" borderId="54" xfId="0" applyFont="1" applyFill="1" applyBorder="1" applyAlignment="1" applyProtection="1">
      <alignment horizontal="left"/>
      <protection locked="0"/>
    </xf>
    <xf numFmtId="0" fontId="1" fillId="2" borderId="41" xfId="0" applyFont="1" applyFill="1" applyBorder="1" applyAlignment="1" applyProtection="1">
      <alignment horizontal="left"/>
      <protection locked="0"/>
    </xf>
    <xf numFmtId="0" fontId="1" fillId="2" borderId="43" xfId="0" applyFont="1" applyFill="1" applyBorder="1" applyAlignment="1" applyProtection="1">
      <alignment horizontal="left"/>
      <protection locked="0"/>
    </xf>
    <xf numFmtId="0" fontId="36" fillId="2" borderId="54" xfId="0" applyFont="1" applyFill="1" applyBorder="1" applyAlignment="1" applyProtection="1">
      <alignment horizontal="center"/>
      <protection/>
    </xf>
    <xf numFmtId="0" fontId="36" fillId="2" borderId="41" xfId="0" applyFont="1" applyFill="1" applyBorder="1" applyAlignment="1" applyProtection="1">
      <alignment horizontal="center"/>
      <protection/>
    </xf>
    <xf numFmtId="0" fontId="36" fillId="2" borderId="43" xfId="0" applyFont="1" applyFill="1" applyBorder="1" applyAlignment="1" applyProtection="1">
      <alignment horizontal="center"/>
      <protection/>
    </xf>
    <xf numFmtId="0" fontId="0" fillId="3" borderId="54" xfId="0" applyFill="1" applyBorder="1" applyAlignment="1" applyProtection="1">
      <alignment horizontal="left"/>
      <protection locked="0"/>
    </xf>
    <xf numFmtId="0" fontId="0" fillId="3" borderId="43" xfId="0" applyFill="1" applyBorder="1" applyAlignment="1" applyProtection="1">
      <alignment horizontal="left"/>
      <protection locked="0"/>
    </xf>
    <xf numFmtId="0" fontId="23" fillId="6" borderId="157" xfId="0" applyFont="1" applyFill="1" applyBorder="1" applyAlignment="1" applyProtection="1">
      <alignment horizontal="center" wrapText="1"/>
      <protection/>
    </xf>
    <xf numFmtId="14" fontId="0" fillId="0" borderId="54" xfId="0" applyNumberFormat="1" applyFill="1" applyBorder="1" applyAlignment="1" applyProtection="1">
      <alignment horizontal="left"/>
      <protection locked="0"/>
    </xf>
    <xf numFmtId="14" fontId="0" fillId="0" borderId="43" xfId="0" applyNumberFormat="1" applyFill="1" applyBorder="1" applyAlignment="1" applyProtection="1">
      <alignment horizontal="left"/>
      <protection locked="0"/>
    </xf>
    <xf numFmtId="14" fontId="0" fillId="0" borderId="137" xfId="0" applyNumberFormat="1" applyFill="1" applyBorder="1" applyAlignment="1" applyProtection="1">
      <alignment horizontal="left"/>
      <protection locked="0"/>
    </xf>
    <xf numFmtId="14" fontId="0" fillId="0" borderId="118" xfId="0" applyNumberFormat="1" applyFill="1" applyBorder="1" applyAlignment="1" applyProtection="1">
      <alignment horizontal="left"/>
      <protection locked="0"/>
    </xf>
    <xf numFmtId="0" fontId="0" fillId="0" borderId="137" xfId="0" applyNumberFormat="1" applyFill="1" applyBorder="1" applyAlignment="1" applyProtection="1">
      <alignment horizontal="left"/>
      <protection locked="0"/>
    </xf>
    <xf numFmtId="0" fontId="0" fillId="0" borderId="138" xfId="0" applyNumberFormat="1" applyFill="1" applyBorder="1" applyAlignment="1" applyProtection="1">
      <alignment horizontal="left"/>
      <protection locked="0"/>
    </xf>
    <xf numFmtId="0" fontId="0" fillId="0" borderId="118" xfId="0" applyNumberFormat="1" applyFill="1" applyBorder="1" applyAlignment="1" applyProtection="1">
      <alignment horizontal="left"/>
      <protection locked="0"/>
    </xf>
    <xf numFmtId="0" fontId="23" fillId="6" borderId="117" xfId="0" applyFont="1" applyFill="1" applyBorder="1" applyAlignment="1" applyProtection="1">
      <alignment horizontal="center" wrapText="1"/>
      <protection/>
    </xf>
    <xf numFmtId="0" fontId="23" fillId="6" borderId="105" xfId="0" applyFont="1" applyFill="1" applyBorder="1" applyAlignment="1" applyProtection="1">
      <alignment horizontal="center" wrapText="1"/>
      <protection/>
    </xf>
    <xf numFmtId="4" fontId="0" fillId="0" borderId="54" xfId="0" applyNumberFormat="1" applyFill="1" applyBorder="1" applyAlignment="1" applyProtection="1">
      <alignment horizontal="right"/>
      <protection locked="0"/>
    </xf>
    <xf numFmtId="4" fontId="0" fillId="0" borderId="43" xfId="0" applyNumberFormat="1" applyFill="1" applyBorder="1" applyAlignment="1" applyProtection="1">
      <alignment horizontal="right"/>
      <protection locked="0"/>
    </xf>
    <xf numFmtId="4" fontId="0" fillId="0" borderId="137" xfId="0" applyNumberFormat="1" applyFill="1" applyBorder="1" applyAlignment="1" applyProtection="1">
      <alignment horizontal="right"/>
      <protection locked="0"/>
    </xf>
    <xf numFmtId="4" fontId="0" fillId="0" borderId="118" xfId="0" applyNumberFormat="1" applyFill="1" applyBorder="1" applyAlignment="1" applyProtection="1">
      <alignment horizontal="right"/>
      <protection locked="0"/>
    </xf>
    <xf numFmtId="202" fontId="0" fillId="0" borderId="41" xfId="0" applyNumberFormat="1" applyFill="1" applyBorder="1" applyAlignment="1" applyProtection="1">
      <alignment horizontal="center"/>
      <protection locked="0"/>
    </xf>
    <xf numFmtId="0" fontId="23" fillId="6" borderId="41" xfId="0" applyFont="1" applyFill="1" applyBorder="1" applyAlignment="1" applyProtection="1">
      <alignment horizontal="center" wrapText="1"/>
      <protection/>
    </xf>
    <xf numFmtId="4" fontId="0" fillId="0" borderId="41" xfId="0" applyNumberFormat="1" applyFill="1" applyBorder="1" applyAlignment="1" applyProtection="1">
      <alignment horizontal="right"/>
      <protection locked="0"/>
    </xf>
    <xf numFmtId="4" fontId="0" fillId="0" borderId="138" xfId="0" applyNumberFormat="1" applyFill="1" applyBorder="1" applyAlignment="1" applyProtection="1">
      <alignment horizontal="right"/>
      <protection locked="0"/>
    </xf>
    <xf numFmtId="0" fontId="1" fillId="3" borderId="56" xfId="0" applyFont="1" applyFill="1" applyBorder="1" applyAlignment="1">
      <alignment horizontal="center" vertical="center" wrapText="1"/>
    </xf>
    <xf numFmtId="0" fontId="1" fillId="3" borderId="73" xfId="0" applyFont="1" applyFill="1" applyBorder="1" applyAlignment="1">
      <alignment horizontal="center" vertical="center" wrapText="1"/>
    </xf>
    <xf numFmtId="0" fontId="1" fillId="3" borderId="56"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73" xfId="0" applyFont="1" applyFill="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0</xdr:row>
      <xdr:rowOff>95250</xdr:rowOff>
    </xdr:from>
    <xdr:to>
      <xdr:col>10</xdr:col>
      <xdr:colOff>457200</xdr:colOff>
      <xdr:row>6</xdr:row>
      <xdr:rowOff>0</xdr:rowOff>
    </xdr:to>
    <xdr:pic>
      <xdr:nvPicPr>
        <xdr:cNvPr id="1" name="Picture 1"/>
        <xdr:cNvPicPr preferRelativeResize="1">
          <a:picLocks noChangeAspect="1"/>
        </xdr:cNvPicPr>
      </xdr:nvPicPr>
      <xdr:blipFill>
        <a:blip r:embed="rId1"/>
        <a:stretch>
          <a:fillRect/>
        </a:stretch>
      </xdr:blipFill>
      <xdr:spPr>
        <a:xfrm>
          <a:off x="3248025" y="95250"/>
          <a:ext cx="2724150"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704850</xdr:colOff>
      <xdr:row>8</xdr:row>
      <xdr:rowOff>0</xdr:rowOff>
    </xdr:from>
    <xdr:to>
      <xdr:col>7</xdr:col>
      <xdr:colOff>180975</xdr:colOff>
      <xdr:row>8</xdr:row>
      <xdr:rowOff>0</xdr:rowOff>
    </xdr:to>
    <xdr:sp>
      <xdr:nvSpPr>
        <xdr:cNvPr id="1" name="Rectangle 1"/>
        <xdr:cNvSpPr>
          <a:spLocks/>
        </xdr:cNvSpPr>
      </xdr:nvSpPr>
      <xdr:spPr>
        <a:xfrm>
          <a:off x="3676650" y="1438275"/>
          <a:ext cx="3371850" cy="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12</xdr:col>
      <xdr:colOff>0</xdr:colOff>
      <xdr:row>3</xdr:row>
      <xdr:rowOff>0</xdr:rowOff>
    </xdr:to>
    <xdr:sp>
      <xdr:nvSpPr>
        <xdr:cNvPr id="1" name="Line 1"/>
        <xdr:cNvSpPr>
          <a:spLocks/>
        </xdr:cNvSpPr>
      </xdr:nvSpPr>
      <xdr:spPr>
        <a:xfrm>
          <a:off x="76200" y="371475"/>
          <a:ext cx="10363200" cy="0"/>
        </a:xfrm>
        <a:prstGeom prst="line">
          <a:avLst/>
        </a:prstGeom>
        <a:noFill/>
        <a:ln w="2857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14</xdr:row>
      <xdr:rowOff>66675</xdr:rowOff>
    </xdr:from>
    <xdr:to>
      <xdr:col>12</xdr:col>
      <xdr:colOff>0</xdr:colOff>
      <xdr:row>14</xdr:row>
      <xdr:rowOff>76200</xdr:rowOff>
    </xdr:to>
    <xdr:sp>
      <xdr:nvSpPr>
        <xdr:cNvPr id="2" name="Line 2"/>
        <xdr:cNvSpPr>
          <a:spLocks/>
        </xdr:cNvSpPr>
      </xdr:nvSpPr>
      <xdr:spPr>
        <a:xfrm flipV="1">
          <a:off x="76200" y="1895475"/>
          <a:ext cx="10363200" cy="9525"/>
        </a:xfrm>
        <a:prstGeom prst="line">
          <a:avLst/>
        </a:prstGeom>
        <a:noFill/>
        <a:ln w="2857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19</xdr:row>
      <xdr:rowOff>85725</xdr:rowOff>
    </xdr:from>
    <xdr:to>
      <xdr:col>12</xdr:col>
      <xdr:colOff>0</xdr:colOff>
      <xdr:row>19</xdr:row>
      <xdr:rowOff>95250</xdr:rowOff>
    </xdr:to>
    <xdr:sp>
      <xdr:nvSpPr>
        <xdr:cNvPr id="3" name="Line 3"/>
        <xdr:cNvSpPr>
          <a:spLocks/>
        </xdr:cNvSpPr>
      </xdr:nvSpPr>
      <xdr:spPr>
        <a:xfrm>
          <a:off x="152400" y="2486025"/>
          <a:ext cx="10287000" cy="9525"/>
        </a:xfrm>
        <a:prstGeom prst="line">
          <a:avLst/>
        </a:prstGeom>
        <a:noFill/>
        <a:ln w="2857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8"/>
  <sheetViews>
    <sheetView workbookViewId="0" topLeftCell="A1">
      <selection activeCell="C27" sqref="C27"/>
    </sheetView>
  </sheetViews>
  <sheetFormatPr defaultColWidth="11.421875" defaultRowHeight="12.75"/>
  <cols>
    <col min="1" max="1" width="14.57421875" style="0" customWidth="1"/>
    <col min="2" max="2" width="21.140625" style="0" customWidth="1"/>
    <col min="3" max="3" width="5.421875" style="0" customWidth="1"/>
    <col min="4" max="4" width="13.140625" style="0" customWidth="1"/>
    <col min="5" max="5" width="1.28515625" style="0" customWidth="1"/>
    <col min="6" max="6" width="4.140625" style="0" customWidth="1"/>
    <col min="7" max="7" width="3.8515625" style="0" customWidth="1"/>
    <col min="8" max="8" width="10.7109375" style="0" customWidth="1"/>
    <col min="9" max="9" width="4.7109375" style="0" customWidth="1"/>
    <col min="10" max="10" width="3.7109375" style="0" customWidth="1"/>
    <col min="11" max="11" width="9.57421875" style="0" customWidth="1"/>
  </cols>
  <sheetData>
    <row r="1" ht="20.25">
      <c r="A1" s="328" t="s">
        <v>180</v>
      </c>
    </row>
    <row r="6" spans="1:2" ht="20.25">
      <c r="A6" s="117"/>
      <c r="B6" s="117"/>
    </row>
    <row r="7" ht="13.5" thickBot="1"/>
    <row r="8" spans="1:11" s="6" customFormat="1" ht="21" thickBot="1">
      <c r="A8" s="288" t="s">
        <v>72</v>
      </c>
      <c r="B8" s="289"/>
      <c r="C8" s="289"/>
      <c r="D8" s="289"/>
      <c r="E8" s="289"/>
      <c r="F8" s="289"/>
      <c r="G8" s="290"/>
      <c r="H8" s="290"/>
      <c r="I8" s="290"/>
      <c r="J8" s="290"/>
      <c r="K8" s="291"/>
    </row>
    <row r="15" spans="1:11" ht="34.5" customHeight="1">
      <c r="A15" s="781" t="s">
        <v>62</v>
      </c>
      <c r="B15" s="782"/>
      <c r="C15" s="768" t="s">
        <v>296</v>
      </c>
      <c r="D15" s="768"/>
      <c r="E15" s="768"/>
      <c r="F15" s="768"/>
      <c r="G15" s="768"/>
      <c r="H15" s="768"/>
      <c r="I15" s="768"/>
      <c r="J15" s="768"/>
      <c r="K15" s="743"/>
    </row>
    <row r="16" spans="1:11" ht="18.75" customHeight="1">
      <c r="A16" s="796" t="s">
        <v>16</v>
      </c>
      <c r="B16" s="796"/>
      <c r="C16" s="744" t="s">
        <v>297</v>
      </c>
      <c r="D16" s="744"/>
      <c r="E16" s="744"/>
      <c r="F16" s="744"/>
      <c r="G16" s="744"/>
      <c r="H16" s="744"/>
      <c r="I16" s="744"/>
      <c r="J16" s="744"/>
      <c r="K16" s="745"/>
    </row>
    <row r="17" spans="1:11" ht="18.75" customHeight="1">
      <c r="A17" s="781" t="s">
        <v>169</v>
      </c>
      <c r="B17" s="782"/>
      <c r="C17" s="790">
        <v>818999</v>
      </c>
      <c r="D17" s="791"/>
      <c r="E17" s="791"/>
      <c r="F17" s="791"/>
      <c r="G17" s="791"/>
      <c r="H17" s="791"/>
      <c r="I17" s="791"/>
      <c r="J17" s="791"/>
      <c r="K17" s="792"/>
    </row>
    <row r="18" spans="1:11" ht="10.5" customHeight="1">
      <c r="A18" s="118"/>
      <c r="B18" s="118"/>
      <c r="C18" s="119"/>
      <c r="D18" s="119"/>
      <c r="E18" s="119"/>
      <c r="F18" s="119"/>
      <c r="G18" s="119"/>
      <c r="H18" s="119"/>
      <c r="I18" s="119"/>
      <c r="J18" s="119"/>
      <c r="K18" s="119"/>
    </row>
    <row r="19" spans="1:11" ht="21" customHeight="1">
      <c r="A19" s="795" t="s">
        <v>73</v>
      </c>
      <c r="B19" s="795"/>
      <c r="C19" s="793" t="s">
        <v>298</v>
      </c>
      <c r="D19" s="793"/>
      <c r="E19" s="793"/>
      <c r="F19" s="793"/>
      <c r="G19" s="793"/>
      <c r="H19" s="793"/>
      <c r="I19" s="793"/>
      <c r="J19" s="793"/>
      <c r="K19" s="794"/>
    </row>
    <row r="20" spans="1:11" ht="21" customHeight="1">
      <c r="A20" s="781" t="s">
        <v>55</v>
      </c>
      <c r="B20" s="782"/>
      <c r="C20" s="793" t="s">
        <v>299</v>
      </c>
      <c r="D20" s="793"/>
      <c r="E20" s="793"/>
      <c r="F20" s="793"/>
      <c r="G20" s="793"/>
      <c r="H20" s="793"/>
      <c r="I20" s="793"/>
      <c r="J20" s="793"/>
      <c r="K20" s="794"/>
    </row>
    <row r="21" spans="1:11" ht="21" customHeight="1">
      <c r="A21" s="746" t="s">
        <v>74</v>
      </c>
      <c r="B21" s="747"/>
      <c r="C21" s="793" t="s">
        <v>300</v>
      </c>
      <c r="D21" s="793"/>
      <c r="E21" s="793"/>
      <c r="F21" s="793"/>
      <c r="G21" s="793"/>
      <c r="H21" s="793"/>
      <c r="I21" s="793"/>
      <c r="J21" s="793"/>
      <c r="K21" s="794"/>
    </row>
    <row r="22" spans="1:11" ht="10.5" customHeight="1">
      <c r="A22" s="120"/>
      <c r="B22" s="120"/>
      <c r="C22" s="121"/>
      <c r="D22" s="121"/>
      <c r="E22" s="121"/>
      <c r="F22" s="121"/>
      <c r="G22" s="121"/>
      <c r="H22" s="121"/>
      <c r="I22" s="121"/>
      <c r="J22" s="121"/>
      <c r="K22" s="121"/>
    </row>
    <row r="23" spans="1:11" ht="20.25" customHeight="1">
      <c r="A23" s="781" t="s">
        <v>64</v>
      </c>
      <c r="B23" s="782"/>
      <c r="C23" s="146" t="s">
        <v>17</v>
      </c>
      <c r="D23" s="122">
        <v>39692</v>
      </c>
      <c r="E23" s="122"/>
      <c r="F23" s="123" t="s">
        <v>18</v>
      </c>
      <c r="G23" s="779">
        <v>40786</v>
      </c>
      <c r="H23" s="780"/>
      <c r="I23" s="780"/>
      <c r="J23" s="123"/>
      <c r="K23" s="124"/>
    </row>
    <row r="24" spans="1:11" ht="20.25" customHeight="1">
      <c r="A24" s="706" t="s">
        <v>376</v>
      </c>
      <c r="B24" s="705"/>
      <c r="C24" s="739" t="s">
        <v>377</v>
      </c>
      <c r="D24" s="780"/>
      <c r="E24" s="780"/>
      <c r="F24" s="780"/>
      <c r="G24" s="780"/>
      <c r="H24" s="780"/>
      <c r="I24" s="780"/>
      <c r="J24" s="780"/>
      <c r="K24" s="740"/>
    </row>
    <row r="25" spans="1:11" s="7" customFormat="1" ht="20.25" customHeight="1">
      <c r="A25" s="748" t="s">
        <v>75</v>
      </c>
      <c r="B25" s="738"/>
      <c r="C25" s="783">
        <f>'3. Gesamtkosten'!G8</f>
        <v>424035.3717946428</v>
      </c>
      <c r="D25" s="784"/>
      <c r="E25" s="784"/>
      <c r="F25" s="784"/>
      <c r="G25" s="784"/>
      <c r="H25" s="784"/>
      <c r="I25" s="784"/>
      <c r="J25" s="784"/>
      <c r="K25" s="785"/>
    </row>
    <row r="26" spans="1:11" s="7" customFormat="1" ht="17.25" customHeight="1">
      <c r="A26" s="292" t="s">
        <v>76</v>
      </c>
      <c r="B26" s="293"/>
      <c r="C26" s="786">
        <f>'5. Finanzierung'!H8</f>
        <v>212017.68589732144</v>
      </c>
      <c r="D26" s="787"/>
      <c r="E26" s="787"/>
      <c r="F26" s="787"/>
      <c r="G26" s="787"/>
      <c r="H26" s="787"/>
      <c r="I26" s="787"/>
      <c r="J26" s="787"/>
      <c r="K26" s="788"/>
    </row>
    <row r="27" spans="1:11" s="7" customFormat="1" ht="3.75" customHeight="1">
      <c r="A27" s="294"/>
      <c r="B27" s="295"/>
      <c r="C27" s="85"/>
      <c r="D27" s="86"/>
      <c r="E27" s="86"/>
      <c r="F27" s="87"/>
      <c r="G27" s="109"/>
      <c r="H27" s="109"/>
      <c r="I27" s="87"/>
      <c r="J27" s="87"/>
      <c r="K27" s="88"/>
    </row>
    <row r="28" ht="14.25" customHeight="1">
      <c r="F28" s="12"/>
    </row>
    <row r="29" spans="1:2" ht="15.75">
      <c r="A29" s="16"/>
      <c r="B29" s="16"/>
    </row>
    <row r="30" spans="1:10" ht="21" customHeight="1">
      <c r="A30" s="140" t="s">
        <v>19</v>
      </c>
      <c r="B30" s="140"/>
      <c r="C30" s="789"/>
      <c r="D30" s="789"/>
      <c r="E30" s="141"/>
      <c r="F30" s="142"/>
      <c r="G30" s="141"/>
      <c r="H30" s="141"/>
      <c r="I30" s="141"/>
      <c r="J30" s="4"/>
    </row>
    <row r="31" ht="9" customHeight="1" thickBot="1"/>
    <row r="32" spans="1:11" ht="16.5" customHeight="1" thickBot="1">
      <c r="A32" s="329" t="s">
        <v>77</v>
      </c>
      <c r="B32" s="80"/>
      <c r="C32" s="330"/>
      <c r="D32" s="143" t="s">
        <v>17</v>
      </c>
      <c r="E32" s="144"/>
      <c r="F32" s="776" t="s">
        <v>20</v>
      </c>
      <c r="G32" s="776"/>
      <c r="H32" s="776"/>
      <c r="I32" s="145" t="s">
        <v>18</v>
      </c>
      <c r="J32" s="775" t="s">
        <v>20</v>
      </c>
      <c r="K32" s="775"/>
    </row>
    <row r="33" spans="1:6" ht="6.75" customHeight="1" thickBot="1">
      <c r="A33" s="5"/>
      <c r="B33" s="5"/>
      <c r="C33" s="3"/>
      <c r="D33" s="3"/>
      <c r="E33" s="3"/>
      <c r="F33" s="3"/>
    </row>
    <row r="34" spans="1:11" s="15" customFormat="1" ht="16.5" customHeight="1" thickBot="1">
      <c r="A34" s="80" t="s">
        <v>78</v>
      </c>
      <c r="B34" s="80"/>
      <c r="C34" s="330" t="s">
        <v>301</v>
      </c>
      <c r="D34" s="143" t="s">
        <v>17</v>
      </c>
      <c r="E34" s="144"/>
      <c r="F34" s="776" t="s">
        <v>20</v>
      </c>
      <c r="G34" s="776"/>
      <c r="H34" s="776"/>
      <c r="I34" s="145" t="s">
        <v>18</v>
      </c>
      <c r="J34" s="775" t="s">
        <v>20</v>
      </c>
      <c r="K34" s="775"/>
    </row>
    <row r="35" spans="1:5" ht="6.75" customHeight="1" thickBot="1">
      <c r="A35" s="561"/>
      <c r="B35" s="561"/>
      <c r="C35" s="562"/>
      <c r="D35" s="562"/>
      <c r="E35" s="144"/>
    </row>
    <row r="36" spans="1:11" ht="16.5" customHeight="1" thickBot="1">
      <c r="A36" s="80" t="s">
        <v>194</v>
      </c>
      <c r="B36" s="561"/>
      <c r="C36" s="330"/>
      <c r="D36" s="143" t="s">
        <v>17</v>
      </c>
      <c r="E36" s="144"/>
      <c r="F36" s="776" t="s">
        <v>20</v>
      </c>
      <c r="G36" s="776"/>
      <c r="H36" s="776"/>
      <c r="I36" s="145" t="s">
        <v>18</v>
      </c>
      <c r="J36" s="775" t="s">
        <v>20</v>
      </c>
      <c r="K36" s="775"/>
    </row>
    <row r="37" spans="1:8" ht="6.75" customHeight="1" thickBot="1">
      <c r="A37" s="561"/>
      <c r="B37" s="561"/>
      <c r="C37" s="562"/>
      <c r="D37" s="562"/>
      <c r="E37" s="144"/>
      <c r="H37" s="79"/>
    </row>
    <row r="38" spans="1:11" ht="16.5" customHeight="1" thickBot="1">
      <c r="A38" s="80" t="s">
        <v>195</v>
      </c>
      <c r="B38" s="561"/>
      <c r="C38" s="330"/>
      <c r="D38" s="143" t="s">
        <v>17</v>
      </c>
      <c r="E38" s="144"/>
      <c r="F38" s="776" t="s">
        <v>20</v>
      </c>
      <c r="G38" s="776"/>
      <c r="H38" s="776"/>
      <c r="I38" s="145" t="s">
        <v>18</v>
      </c>
      <c r="J38" s="775" t="s">
        <v>20</v>
      </c>
      <c r="K38" s="775"/>
    </row>
    <row r="39" spans="1:5" ht="6.75" customHeight="1" thickBot="1">
      <c r="A39" s="561"/>
      <c r="B39" s="561"/>
      <c r="C39" s="562"/>
      <c r="D39" s="562"/>
      <c r="E39" s="144"/>
    </row>
    <row r="40" spans="1:11" ht="16.5" customHeight="1" thickBot="1">
      <c r="A40" s="80" t="s">
        <v>196</v>
      </c>
      <c r="B40" s="561"/>
      <c r="C40" s="330"/>
      <c r="D40" s="143" t="s">
        <v>17</v>
      </c>
      <c r="E40" s="144"/>
      <c r="F40" s="776" t="s">
        <v>20</v>
      </c>
      <c r="G40" s="776"/>
      <c r="H40" s="776"/>
      <c r="I40" s="145" t="s">
        <v>18</v>
      </c>
      <c r="J40" s="775" t="s">
        <v>20</v>
      </c>
      <c r="K40" s="775"/>
    </row>
    <row r="41" spans="1:5" ht="6.75" customHeight="1" thickBot="1">
      <c r="A41" s="561"/>
      <c r="B41" s="561"/>
      <c r="C41" s="562"/>
      <c r="D41" s="562"/>
      <c r="E41" s="144"/>
    </row>
    <row r="42" spans="1:11" ht="16.5" customHeight="1" thickBot="1">
      <c r="A42" s="80" t="s">
        <v>197</v>
      </c>
      <c r="B42" s="561"/>
      <c r="C42" s="330"/>
      <c r="D42" s="143" t="s">
        <v>17</v>
      </c>
      <c r="E42" s="144"/>
      <c r="F42" s="776" t="s">
        <v>20</v>
      </c>
      <c r="G42" s="776"/>
      <c r="H42" s="776"/>
      <c r="I42" s="145" t="s">
        <v>18</v>
      </c>
      <c r="J42" s="775" t="s">
        <v>20</v>
      </c>
      <c r="K42" s="775"/>
    </row>
    <row r="43" spans="1:11" ht="16.5" customHeight="1" thickBot="1">
      <c r="A43" s="80"/>
      <c r="B43" s="561"/>
      <c r="C43" s="562"/>
      <c r="D43" s="562"/>
      <c r="E43" s="82"/>
      <c r="F43" s="82"/>
      <c r="G43" s="79"/>
      <c r="H43" s="82"/>
      <c r="I43" s="81"/>
      <c r="J43" s="563"/>
      <c r="K43" s="563"/>
    </row>
    <row r="44" spans="1:13" ht="14.25">
      <c r="A44" s="316" t="s">
        <v>56</v>
      </c>
      <c r="B44" s="316"/>
      <c r="C44" s="10"/>
      <c r="D44" s="10"/>
      <c r="E44" s="161"/>
      <c r="F44" s="162"/>
      <c r="G44" s="125"/>
      <c r="H44" s="125"/>
      <c r="I44" s="125"/>
      <c r="J44" s="125"/>
      <c r="K44" s="126"/>
      <c r="L44" s="13"/>
      <c r="M44" s="13"/>
    </row>
    <row r="45" spans="1:13" ht="12.75">
      <c r="A45" s="317" t="s">
        <v>57</v>
      </c>
      <c r="B45" s="83"/>
      <c r="C45" s="11"/>
      <c r="D45" s="11"/>
      <c r="E45" s="163"/>
      <c r="F45" s="164"/>
      <c r="G45" s="13"/>
      <c r="H45" s="13"/>
      <c r="I45" s="13"/>
      <c r="J45" s="13"/>
      <c r="K45" s="127"/>
      <c r="L45" s="13"/>
      <c r="M45" s="13"/>
    </row>
    <row r="46" spans="1:13" ht="13.5" thickBot="1">
      <c r="A46" s="83"/>
      <c r="B46" s="84"/>
      <c r="C46" s="11"/>
      <c r="D46" s="11"/>
      <c r="E46" s="165"/>
      <c r="F46" s="166"/>
      <c r="G46" s="128"/>
      <c r="H46" s="128"/>
      <c r="I46" s="128"/>
      <c r="J46" s="128"/>
      <c r="K46" s="129"/>
      <c r="L46" s="13"/>
      <c r="M46" s="13"/>
    </row>
    <row r="47" spans="1:13" ht="12.75">
      <c r="A47" s="84"/>
      <c r="B47" s="84"/>
      <c r="C47" s="11"/>
      <c r="D47" s="11"/>
      <c r="E47" s="11"/>
      <c r="F47" s="11"/>
      <c r="G47" s="13"/>
      <c r="H47" s="13"/>
      <c r="I47" s="13"/>
      <c r="J47" s="13"/>
      <c r="K47" s="13"/>
      <c r="L47" s="13"/>
      <c r="M47" s="13"/>
    </row>
    <row r="48" spans="1:13" ht="12.75">
      <c r="A48" s="84"/>
      <c r="B48" s="777" t="s">
        <v>58</v>
      </c>
      <c r="C48" s="777"/>
      <c r="D48" s="777"/>
      <c r="E48" s="778" t="s">
        <v>47</v>
      </c>
      <c r="F48" s="778"/>
      <c r="G48" s="778"/>
      <c r="H48" s="778"/>
      <c r="I48" s="778"/>
      <c r="J48" s="778"/>
      <c r="K48" s="778"/>
      <c r="L48" s="13"/>
      <c r="M48" s="13"/>
    </row>
  </sheetData>
  <mergeCells count="33">
    <mergeCell ref="F42:H42"/>
    <mergeCell ref="J36:K36"/>
    <mergeCell ref="J38:K38"/>
    <mergeCell ref="J40:K40"/>
    <mergeCell ref="J42:K42"/>
    <mergeCell ref="A20:B20"/>
    <mergeCell ref="A21:B21"/>
    <mergeCell ref="A25:B25"/>
    <mergeCell ref="C20:K20"/>
    <mergeCell ref="C21:K21"/>
    <mergeCell ref="C24:K24"/>
    <mergeCell ref="A15:B15"/>
    <mergeCell ref="A16:B16"/>
    <mergeCell ref="C15:K15"/>
    <mergeCell ref="C16:K16"/>
    <mergeCell ref="A17:B17"/>
    <mergeCell ref="C17:K17"/>
    <mergeCell ref="C19:K19"/>
    <mergeCell ref="A19:B19"/>
    <mergeCell ref="B48:D48"/>
    <mergeCell ref="E48:K48"/>
    <mergeCell ref="G23:I23"/>
    <mergeCell ref="A23:B23"/>
    <mergeCell ref="C25:K25"/>
    <mergeCell ref="C26:K26"/>
    <mergeCell ref="F32:H32"/>
    <mergeCell ref="J32:K32"/>
    <mergeCell ref="C30:D30"/>
    <mergeCell ref="F34:H34"/>
    <mergeCell ref="J34:K34"/>
    <mergeCell ref="F36:H36"/>
    <mergeCell ref="F38:H38"/>
    <mergeCell ref="F40:H40"/>
  </mergeCells>
  <printOptions/>
  <pageMargins left="0.6" right="0.4" top="1" bottom="0.984251968503937" header="0.5118110236220472" footer="0.5118110236220472"/>
  <pageSetup horizontalDpi="600" verticalDpi="600" orientation="portrait" paperSize="9" scale="95" r:id="rId2"/>
  <headerFooter alignWithMargins="0">
    <oddHeader>&amp;RTeil B - FHplus in COIN
&amp;D</oddHeader>
    <oddFooter>&amp;L&amp;F/&amp;A&amp;RSeite &amp;P von &amp;N</oddFooter>
  </headerFooter>
  <drawing r:id="rId1"/>
</worksheet>
</file>

<file path=xl/worksheets/sheet10.xml><?xml version="1.0" encoding="utf-8"?>
<worksheet xmlns="http://schemas.openxmlformats.org/spreadsheetml/2006/main" xmlns:r="http://schemas.openxmlformats.org/officeDocument/2006/relationships">
  <sheetPr>
    <tabColor indexed="10"/>
  </sheetPr>
  <dimension ref="A1:J29"/>
  <sheetViews>
    <sheetView showZeros="0" zoomScaleSheetLayoutView="100" workbookViewId="0" topLeftCell="A1">
      <selection activeCell="A1" sqref="A1"/>
    </sheetView>
  </sheetViews>
  <sheetFormatPr defaultColWidth="11.421875" defaultRowHeight="12.75" outlineLevelRow="1"/>
  <cols>
    <col min="1" max="1" width="4.00390625" style="0" customWidth="1"/>
    <col min="2" max="2" width="32.7109375" style="0" customWidth="1"/>
    <col min="3" max="3" width="12.8515625" style="0" bestFit="1" customWidth="1"/>
    <col min="4" max="4" width="11.8515625" style="0" customWidth="1"/>
    <col min="9" max="9" width="6.8515625" style="0" customWidth="1"/>
    <col min="10" max="10" width="5.57421875" style="0" customWidth="1"/>
    <col min="11" max="11" width="1.57421875" style="0" customWidth="1"/>
  </cols>
  <sheetData>
    <row r="1" spans="1:10" ht="15.75">
      <c r="A1" s="22" t="s">
        <v>124</v>
      </c>
      <c r="B1" s="24"/>
      <c r="C1" s="24"/>
      <c r="D1" s="24"/>
      <c r="F1" s="24"/>
      <c r="G1" s="24"/>
      <c r="H1" s="24"/>
      <c r="J1" s="66" t="str">
        <f>'I. Deckblatt'!C16</f>
        <v>TEST</v>
      </c>
    </row>
    <row r="2" spans="1:10" ht="12.75" customHeight="1">
      <c r="A2" s="22"/>
      <c r="B2" s="24"/>
      <c r="C2" s="24"/>
      <c r="D2" s="24"/>
      <c r="E2" s="24"/>
      <c r="F2" s="24"/>
      <c r="G2" s="24"/>
      <c r="H2" s="24"/>
      <c r="J2" s="66"/>
    </row>
    <row r="4" ht="15.75" thickBot="1">
      <c r="A4" s="133" t="s">
        <v>125</v>
      </c>
    </row>
    <row r="5" spans="1:10" ht="15.75" thickBot="1">
      <c r="A5" s="869" t="s">
        <v>121</v>
      </c>
      <c r="B5" s="870"/>
      <c r="C5" s="870"/>
      <c r="D5" s="870"/>
      <c r="E5" s="870"/>
      <c r="F5" s="870"/>
      <c r="G5" s="870"/>
      <c r="H5" s="870"/>
      <c r="I5" s="870"/>
      <c r="J5" s="871"/>
    </row>
    <row r="6" spans="1:10" ht="30.75" customHeight="1" thickBot="1">
      <c r="A6" s="259"/>
      <c r="B6" s="260"/>
      <c r="C6" s="261" t="s">
        <v>25</v>
      </c>
      <c r="D6" s="262" t="s">
        <v>26</v>
      </c>
      <c r="E6" s="262" t="s">
        <v>27</v>
      </c>
      <c r="F6" s="262" t="s">
        <v>28</v>
      </c>
      <c r="G6" s="262" t="s">
        <v>29</v>
      </c>
      <c r="H6" s="262" t="s">
        <v>34</v>
      </c>
      <c r="I6" s="880" t="s">
        <v>53</v>
      </c>
      <c r="J6" s="881"/>
    </row>
    <row r="7" spans="1:10" ht="15.75">
      <c r="A7" s="267" t="s">
        <v>66</v>
      </c>
      <c r="B7" s="241"/>
      <c r="C7" s="242">
        <f>C8+C9+C18+C19</f>
        <v>65649.10714285714</v>
      </c>
      <c r="D7" s="242">
        <f>D8+D9+D18+D19</f>
        <v>75420.078125</v>
      </c>
      <c r="E7" s="242">
        <f>E8+E9+E18+E19</f>
        <v>70948.50062946428</v>
      </c>
      <c r="F7" s="242">
        <f>F8+F9+F18+F19</f>
        <v>0</v>
      </c>
      <c r="G7" s="242">
        <f>G8+G9+G18+G19</f>
        <v>0</v>
      </c>
      <c r="H7" s="242">
        <f>SUM(C7:G7)</f>
        <v>212017.68589732144</v>
      </c>
      <c r="I7" s="878">
        <f>IF(ISERROR(H7/$H$26)," ",(H7/$H$26))</f>
        <v>0.4999998824274995</v>
      </c>
      <c r="J7" s="879"/>
    </row>
    <row r="8" spans="1:10" ht="12.75">
      <c r="A8" s="244" t="s">
        <v>6</v>
      </c>
      <c r="B8" s="247" t="s">
        <v>38</v>
      </c>
      <c r="C8" s="42">
        <f>'3. Gesamtkosten'!B8*0.5</f>
        <v>65649.10714285714</v>
      </c>
      <c r="D8" s="42">
        <f>'3. Gesamtkosten'!C8*0.5</f>
        <v>75420.078125</v>
      </c>
      <c r="E8" s="42">
        <f>'3. Gesamtkosten'!D8*0.5</f>
        <v>70948.50062946428</v>
      </c>
      <c r="F8" s="314"/>
      <c r="G8" s="42"/>
      <c r="H8" s="312">
        <f aca="true" t="shared" si="0" ref="H8:H25">SUM(C8:G8)</f>
        <v>212017.68589732144</v>
      </c>
      <c r="I8" s="892">
        <f>IF(ISERROR(H8/$H$26)," ",(H8/$H$26))</f>
        <v>0.4999998824274995</v>
      </c>
      <c r="J8" s="893"/>
    </row>
    <row r="9" spans="1:10" ht="12.75" hidden="1">
      <c r="A9" s="244" t="s">
        <v>7</v>
      </c>
      <c r="B9" s="214" t="s">
        <v>39</v>
      </c>
      <c r="C9" s="300"/>
      <c r="D9" s="300"/>
      <c r="E9" s="300"/>
      <c r="F9" s="301"/>
      <c r="G9" s="300"/>
      <c r="H9" s="302">
        <f t="shared" si="0"/>
        <v>0</v>
      </c>
      <c r="I9" s="884">
        <f>IF(ISERROR(H9/$H$26)," ",(H9/$H$26))</f>
        <v>0</v>
      </c>
      <c r="J9" s="885"/>
    </row>
    <row r="10" spans="1:10" ht="12.75" hidden="1" outlineLevel="1">
      <c r="A10" s="245"/>
      <c r="B10" s="246" t="s">
        <v>10</v>
      </c>
      <c r="C10" s="134"/>
      <c r="D10" s="135"/>
      <c r="E10" s="138"/>
      <c r="F10" s="139"/>
      <c r="G10" s="138"/>
      <c r="H10" s="313">
        <f t="shared" si="0"/>
        <v>0</v>
      </c>
      <c r="I10" s="264"/>
      <c r="J10" s="265"/>
    </row>
    <row r="11" spans="1:10" ht="12.75" hidden="1" outlineLevel="1">
      <c r="A11" s="245"/>
      <c r="B11" s="246" t="s">
        <v>11</v>
      </c>
      <c r="C11" s="134"/>
      <c r="D11" s="135"/>
      <c r="E11" s="138"/>
      <c r="F11" s="139"/>
      <c r="G11" s="138"/>
      <c r="H11" s="313">
        <f t="shared" si="0"/>
        <v>0</v>
      </c>
      <c r="I11" s="264"/>
      <c r="J11" s="266"/>
    </row>
    <row r="12" spans="1:10" ht="12.75" hidden="1" outlineLevel="1">
      <c r="A12" s="245"/>
      <c r="B12" s="246" t="s">
        <v>0</v>
      </c>
      <c r="C12" s="134"/>
      <c r="D12" s="135"/>
      <c r="E12" s="138"/>
      <c r="F12" s="139"/>
      <c r="G12" s="138"/>
      <c r="H12" s="313">
        <f t="shared" si="0"/>
        <v>0</v>
      </c>
      <c r="I12" s="264"/>
      <c r="J12" s="266"/>
    </row>
    <row r="13" spans="1:10" ht="12.75" hidden="1" outlineLevel="1">
      <c r="A13" s="245"/>
      <c r="B13" s="246" t="s">
        <v>1</v>
      </c>
      <c r="C13" s="134"/>
      <c r="D13" s="135"/>
      <c r="E13" s="138"/>
      <c r="F13" s="139"/>
      <c r="G13" s="138"/>
      <c r="H13" s="313">
        <f t="shared" si="0"/>
        <v>0</v>
      </c>
      <c r="I13" s="264"/>
      <c r="J13" s="265"/>
    </row>
    <row r="14" spans="1:10" ht="12.75" hidden="1" outlineLevel="1">
      <c r="A14" s="245"/>
      <c r="B14" s="246" t="s">
        <v>12</v>
      </c>
      <c r="C14" s="134"/>
      <c r="D14" s="135"/>
      <c r="E14" s="138"/>
      <c r="F14" s="139"/>
      <c r="G14" s="138"/>
      <c r="H14" s="313">
        <f t="shared" si="0"/>
        <v>0</v>
      </c>
      <c r="I14" s="264"/>
      <c r="J14" s="265"/>
    </row>
    <row r="15" spans="1:10" ht="12.75" hidden="1" outlineLevel="1">
      <c r="A15" s="245"/>
      <c r="B15" s="246" t="s">
        <v>2</v>
      </c>
      <c r="C15" s="134"/>
      <c r="D15" s="135"/>
      <c r="E15" s="138"/>
      <c r="F15" s="139"/>
      <c r="G15" s="138"/>
      <c r="H15" s="313">
        <f t="shared" si="0"/>
        <v>0</v>
      </c>
      <c r="I15" s="264"/>
      <c r="J15" s="265"/>
    </row>
    <row r="16" spans="1:10" ht="12.75" hidden="1" outlineLevel="1">
      <c r="A16" s="245"/>
      <c r="B16" s="246" t="s">
        <v>3</v>
      </c>
      <c r="C16" s="134"/>
      <c r="D16" s="135"/>
      <c r="E16" s="138"/>
      <c r="F16" s="139"/>
      <c r="G16" s="138"/>
      <c r="H16" s="313">
        <f t="shared" si="0"/>
        <v>0</v>
      </c>
      <c r="I16" s="264"/>
      <c r="J16" s="265"/>
    </row>
    <row r="17" spans="1:10" ht="12.75" hidden="1" outlineLevel="1">
      <c r="A17" s="245"/>
      <c r="B17" s="246" t="s">
        <v>4</v>
      </c>
      <c r="C17" s="134"/>
      <c r="D17" s="135"/>
      <c r="E17" s="138"/>
      <c r="F17" s="139"/>
      <c r="G17" s="138"/>
      <c r="H17" s="313">
        <f t="shared" si="0"/>
        <v>0</v>
      </c>
      <c r="I17" s="264"/>
      <c r="J17" s="265"/>
    </row>
    <row r="18" spans="1:10" ht="12.75" hidden="1">
      <c r="A18" s="244" t="s">
        <v>8</v>
      </c>
      <c r="B18" s="247" t="s">
        <v>49</v>
      </c>
      <c r="C18" s="134"/>
      <c r="D18" s="135"/>
      <c r="E18" s="138"/>
      <c r="F18" s="139"/>
      <c r="G18" s="138"/>
      <c r="H18" s="525">
        <f t="shared" si="0"/>
        <v>0</v>
      </c>
      <c r="I18" s="884">
        <f aca="true" t="shared" si="1" ref="I18:I23">IF(ISERROR(H18/$H$26)," ",(H18/$H$26))</f>
        <v>0</v>
      </c>
      <c r="J18" s="885"/>
    </row>
    <row r="19" spans="1:10" ht="12.75">
      <c r="A19" s="243" t="s">
        <v>7</v>
      </c>
      <c r="B19" s="248" t="s">
        <v>40</v>
      </c>
      <c r="C19" s="112"/>
      <c r="D19" s="111"/>
      <c r="E19" s="136"/>
      <c r="F19" s="268"/>
      <c r="G19" s="136"/>
      <c r="H19" s="526">
        <f t="shared" si="0"/>
        <v>0</v>
      </c>
      <c r="I19" s="894">
        <f t="shared" si="1"/>
        <v>0</v>
      </c>
      <c r="J19" s="895"/>
    </row>
    <row r="20" spans="1:10" ht="12.75">
      <c r="A20" s="249" t="s">
        <v>52</v>
      </c>
      <c r="B20" s="250"/>
      <c r="C20" s="242">
        <f>C21+C22+C23</f>
        <v>65649</v>
      </c>
      <c r="D20" s="242">
        <f>D21+D22+D23</f>
        <v>75419.91071428571</v>
      </c>
      <c r="E20" s="242">
        <f>E21+E22+E23</f>
        <v>70948.87489285713</v>
      </c>
      <c r="F20" s="242">
        <f>F21+F22+F23</f>
        <v>0</v>
      </c>
      <c r="G20" s="242">
        <f>G21+G22+G23</f>
        <v>0</v>
      </c>
      <c r="H20" s="242">
        <f>SUM(C20:G20)</f>
        <v>212017.78560714284</v>
      </c>
      <c r="I20" s="882">
        <f t="shared" si="1"/>
        <v>0.5000001175725005</v>
      </c>
      <c r="J20" s="883"/>
    </row>
    <row r="21" spans="1:10" ht="12.75">
      <c r="A21" s="324" t="s">
        <v>8</v>
      </c>
      <c r="B21" s="325" t="s">
        <v>71</v>
      </c>
      <c r="C21" s="326">
        <v>37649</v>
      </c>
      <c r="D21" s="327">
        <v>36344</v>
      </c>
      <c r="E21" s="327">
        <v>8745</v>
      </c>
      <c r="F21" s="327"/>
      <c r="G21" s="327"/>
      <c r="H21" s="298">
        <f t="shared" si="0"/>
        <v>82738</v>
      </c>
      <c r="I21" s="884">
        <f t="shared" si="1"/>
        <v>0.1951204688288181</v>
      </c>
      <c r="J21" s="885"/>
    </row>
    <row r="22" spans="1:10" ht="12.75">
      <c r="A22" s="324" t="s">
        <v>9</v>
      </c>
      <c r="B22" s="558" t="s">
        <v>193</v>
      </c>
      <c r="C22" s="326"/>
      <c r="D22" s="327"/>
      <c r="E22" s="327"/>
      <c r="F22" s="327"/>
      <c r="G22" s="327"/>
      <c r="H22" s="298">
        <f>SUM(C22:G22)</f>
        <v>0</v>
      </c>
      <c r="I22" s="884">
        <f t="shared" si="1"/>
        <v>0</v>
      </c>
      <c r="J22" s="885"/>
    </row>
    <row r="23" spans="1:10" ht="12.75">
      <c r="A23" s="244" t="s">
        <v>192</v>
      </c>
      <c r="B23" s="214" t="s">
        <v>54</v>
      </c>
      <c r="C23" s="300">
        <f>C24+C25</f>
        <v>28000</v>
      </c>
      <c r="D23" s="300">
        <f>D24+D25</f>
        <v>39075.91071428571</v>
      </c>
      <c r="E23" s="300">
        <f>E24+E25</f>
        <v>62203.87489285714</v>
      </c>
      <c r="F23" s="300">
        <f>F24+F25</f>
        <v>0</v>
      </c>
      <c r="G23" s="300">
        <f>G24+G25</f>
        <v>0</v>
      </c>
      <c r="H23" s="300">
        <f t="shared" si="0"/>
        <v>129279.78560714284</v>
      </c>
      <c r="I23" s="884">
        <f t="shared" si="1"/>
        <v>0.30487964874368245</v>
      </c>
      <c r="J23" s="885"/>
    </row>
    <row r="24" spans="1:10" ht="12.75">
      <c r="A24" s="258"/>
      <c r="B24" s="251" t="s">
        <v>14</v>
      </c>
      <c r="C24" s="113">
        <f>'4. Eigenmittel Partner'!B22</f>
        <v>17000</v>
      </c>
      <c r="D24" s="114">
        <f>'4. Eigenmittel Partner'!D22</f>
        <v>24000</v>
      </c>
      <c r="E24" s="42">
        <f>'4. Eigenmittel Partner'!F22</f>
        <v>45000</v>
      </c>
      <c r="F24" s="314"/>
      <c r="G24" s="42"/>
      <c r="H24" s="315">
        <f t="shared" si="0"/>
        <v>86000</v>
      </c>
      <c r="I24" s="886">
        <f>IF(ISERROR(H24/$H$23)," ",(H24/$H$23))</f>
        <v>0.6652238754582868</v>
      </c>
      <c r="J24" s="887"/>
    </row>
    <row r="25" spans="1:10" ht="13.5" thickBot="1">
      <c r="A25" s="252"/>
      <c r="B25" s="253" t="s">
        <v>15</v>
      </c>
      <c r="C25" s="115">
        <f>'4. Eigenmittel Partner'!C7+'4. Eigenmittel Partner'!C8</f>
        <v>11000</v>
      </c>
      <c r="D25" s="116">
        <f>'4. Eigenmittel Partner'!E7+'4. Eigenmittel Partner'!E8</f>
        <v>15075.910714285712</v>
      </c>
      <c r="E25" s="310">
        <f>'4. Eigenmittel Partner'!G7+'4. Eigenmittel Partner'!G8</f>
        <v>17203.874892857137</v>
      </c>
      <c r="F25" s="311"/>
      <c r="G25" s="310"/>
      <c r="H25" s="312">
        <f t="shared" si="0"/>
        <v>43279.78560714285</v>
      </c>
      <c r="I25" s="888">
        <f>IF(ISERROR(H25/$H$23)," ",(H25/$H$23))</f>
        <v>0.3347761245417133</v>
      </c>
      <c r="J25" s="889"/>
    </row>
    <row r="26" spans="1:10" ht="16.5" thickBot="1">
      <c r="A26" s="254"/>
      <c r="B26" s="255" t="s">
        <v>41</v>
      </c>
      <c r="C26" s="256">
        <f aca="true" t="shared" si="2" ref="C26:I26">C7+C20</f>
        <v>131298.10714285716</v>
      </c>
      <c r="D26" s="257">
        <f t="shared" si="2"/>
        <v>150839.9888392857</v>
      </c>
      <c r="E26" s="256">
        <f t="shared" si="2"/>
        <v>141897.3755223214</v>
      </c>
      <c r="F26" s="256">
        <f t="shared" si="2"/>
        <v>0</v>
      </c>
      <c r="G26" s="256">
        <f t="shared" si="2"/>
        <v>0</v>
      </c>
      <c r="H26" s="256">
        <f t="shared" si="2"/>
        <v>424035.4715044643</v>
      </c>
      <c r="I26" s="890">
        <f t="shared" si="2"/>
        <v>1</v>
      </c>
      <c r="J26" s="891"/>
    </row>
    <row r="27" spans="3:8" ht="13.5" thickBot="1">
      <c r="C27" s="137"/>
      <c r="D27" s="137"/>
      <c r="E27" s="137"/>
      <c r="F27" s="137"/>
      <c r="G27" s="137"/>
      <c r="H27" s="137"/>
    </row>
    <row r="28" spans="1:9" ht="40.5" customHeight="1" thickBot="1">
      <c r="A28" s="828" t="s">
        <v>126</v>
      </c>
      <c r="B28" s="830"/>
      <c r="C28" s="180">
        <f>'3. Gesamtkosten'!B8-'5. Finanzierung'!C26</f>
        <v>0.10714285713038407</v>
      </c>
      <c r="D28" s="180">
        <f>'3. Gesamtkosten'!C8-'5. Finanzierung'!D26</f>
        <v>0.16741071428987198</v>
      </c>
      <c r="E28" s="180">
        <f>'3. Gesamtkosten'!D8-'5. Finanzierung'!E26</f>
        <v>-0.37426339284866117</v>
      </c>
      <c r="F28" s="180">
        <f>'3. Gesamtkosten'!E8-'5. Finanzierung'!F26</f>
        <v>0</v>
      </c>
      <c r="G28" s="180">
        <f>'3. Gesamtkosten'!F8-'5. Finanzierung'!G26</f>
        <v>0</v>
      </c>
      <c r="H28" s="180">
        <f>'3. Gesamtkosten'!G8-'5. Finanzierung'!H26</f>
        <v>-0.09970982145750895</v>
      </c>
      <c r="I28" s="263"/>
    </row>
    <row r="29" spans="1:4" ht="14.25">
      <c r="A29" s="26"/>
      <c r="B29" s="27"/>
      <c r="D29" s="90"/>
    </row>
  </sheetData>
  <mergeCells count="15">
    <mergeCell ref="I22:J22"/>
    <mergeCell ref="I8:J8"/>
    <mergeCell ref="I9:J9"/>
    <mergeCell ref="I18:J18"/>
    <mergeCell ref="I19:J19"/>
    <mergeCell ref="I7:J7"/>
    <mergeCell ref="I6:J6"/>
    <mergeCell ref="A5:J5"/>
    <mergeCell ref="A28:B28"/>
    <mergeCell ref="I20:J20"/>
    <mergeCell ref="I21:J21"/>
    <mergeCell ref="I23:J23"/>
    <mergeCell ref="I24:J24"/>
    <mergeCell ref="I25:J25"/>
    <mergeCell ref="I26:J26"/>
  </mergeCells>
  <printOptions/>
  <pageMargins left="0.6" right="0.4" top="1" bottom="0.984251968503937" header="0.5118110236220472" footer="0.5118110236220472"/>
  <pageSetup horizontalDpi="600" verticalDpi="600" orientation="portrait" paperSize="9" scale="78" r:id="rId1"/>
  <headerFooter alignWithMargins="0">
    <oddHeader>&amp;RTeil B - FHplus in COIN
&amp;D</oddHeader>
    <oddFooter>&amp;L&amp;F/&amp;A&amp;RSeite &amp;P von &amp;N</oddFooter>
  </headerFooter>
</worksheet>
</file>

<file path=xl/worksheets/sheet11.xml><?xml version="1.0" encoding="utf-8"?>
<worksheet xmlns="http://schemas.openxmlformats.org/spreadsheetml/2006/main" xmlns:r="http://schemas.openxmlformats.org/officeDocument/2006/relationships">
  <sheetPr>
    <tabColor indexed="10"/>
    <pageSetUpPr fitToPage="1"/>
  </sheetPr>
  <dimension ref="A1:K36"/>
  <sheetViews>
    <sheetView workbookViewId="0" topLeftCell="A1">
      <selection activeCell="A1" sqref="A1"/>
    </sheetView>
  </sheetViews>
  <sheetFormatPr defaultColWidth="11.421875" defaultRowHeight="12.75"/>
  <cols>
    <col min="1" max="1" width="24.00390625" style="0" customWidth="1"/>
    <col min="4" max="4" width="13.140625" style="0" customWidth="1"/>
  </cols>
  <sheetData>
    <row r="1" spans="1:8" ht="15.75">
      <c r="A1" s="22" t="s">
        <v>289</v>
      </c>
      <c r="H1" s="25" t="str">
        <f>'I. Deckblatt'!C16</f>
        <v>TEST</v>
      </c>
    </row>
    <row r="3" spans="1:8" ht="15.75" thickBot="1">
      <c r="A3" s="133" t="s">
        <v>288</v>
      </c>
      <c r="B3" s="24"/>
      <c r="C3" s="24"/>
      <c r="D3" s="24"/>
      <c r="E3" s="24"/>
      <c r="F3" s="24"/>
      <c r="H3" s="25"/>
    </row>
    <row r="4" spans="1:8" ht="15.75" thickBot="1">
      <c r="A4" s="869" t="s">
        <v>48</v>
      </c>
      <c r="B4" s="870"/>
      <c r="C4" s="870"/>
      <c r="D4" s="870"/>
      <c r="E4" s="870"/>
      <c r="F4" s="870"/>
      <c r="G4" s="870"/>
      <c r="H4" s="871"/>
    </row>
    <row r="5" spans="1:8" ht="13.5" thickBot="1">
      <c r="A5" s="535" t="s">
        <v>36</v>
      </c>
      <c r="B5" s="212" t="s">
        <v>25</v>
      </c>
      <c r="C5" s="212" t="s">
        <v>26</v>
      </c>
      <c r="D5" s="212" t="s">
        <v>27</v>
      </c>
      <c r="E5" s="212" t="s">
        <v>28</v>
      </c>
      <c r="F5" s="212" t="s">
        <v>42</v>
      </c>
      <c r="G5" s="212" t="s">
        <v>31</v>
      </c>
      <c r="H5" s="213" t="s">
        <v>5</v>
      </c>
    </row>
    <row r="6" spans="1:8" ht="12.75">
      <c r="A6" s="564" t="s">
        <v>22</v>
      </c>
      <c r="B6" s="559">
        <f>'3. Gesamtkosten'!B6</f>
        <v>127598.21428571429</v>
      </c>
      <c r="C6" s="559">
        <f>'3. Gesamtkosten'!C6</f>
        <v>130140.15624999999</v>
      </c>
      <c r="D6" s="559">
        <f>'3. Gesamtkosten'!D6</f>
        <v>122697.00125892855</v>
      </c>
      <c r="E6" s="559">
        <f>'3. Gesamtkosten'!E6</f>
        <v>0</v>
      </c>
      <c r="F6" s="559">
        <f>'3. Gesamtkosten'!F6</f>
        <v>0</v>
      </c>
      <c r="G6" s="559">
        <f>'3. Gesamtkosten'!G6</f>
        <v>380435.3717946428</v>
      </c>
      <c r="H6" s="600">
        <f>IF(ISERROR(G6/$G$8)," ",(G6/$G$8))</f>
        <v>0.8971783891153421</v>
      </c>
    </row>
    <row r="7" spans="1:8" ht="13.5" thickBot="1">
      <c r="A7" s="601" t="s">
        <v>112</v>
      </c>
      <c r="B7" s="560">
        <f>'3. Gesamtkosten'!B7</f>
        <v>3700</v>
      </c>
      <c r="C7" s="560">
        <f>'3. Gesamtkosten'!C7</f>
        <v>20700</v>
      </c>
      <c r="D7" s="560">
        <f>'3. Gesamtkosten'!D7</f>
        <v>19200</v>
      </c>
      <c r="E7" s="560">
        <f>'3. Gesamtkosten'!E7</f>
        <v>0</v>
      </c>
      <c r="F7" s="560">
        <f>'3. Gesamtkosten'!F7</f>
        <v>0</v>
      </c>
      <c r="G7" s="560">
        <f>'3. Gesamtkosten'!G7</f>
        <v>43600</v>
      </c>
      <c r="H7" s="217">
        <f>IF(ISERROR(G7/$G$8)," ",(G7/$G$8))</f>
        <v>0.10282161088465788</v>
      </c>
    </row>
    <row r="8" spans="1:8" ht="16.5" thickBot="1">
      <c r="A8" s="536" t="s">
        <v>37</v>
      </c>
      <c r="B8" s="180">
        <f aca="true" t="shared" si="0" ref="B8:H8">SUM(B6:B7)</f>
        <v>131298.2142857143</v>
      </c>
      <c r="C8" s="180">
        <f t="shared" si="0"/>
        <v>150840.15625</v>
      </c>
      <c r="D8" s="180">
        <f t="shared" si="0"/>
        <v>141897.00125892856</v>
      </c>
      <c r="E8" s="180">
        <f t="shared" si="0"/>
        <v>0</v>
      </c>
      <c r="F8" s="180">
        <f t="shared" si="0"/>
        <v>0</v>
      </c>
      <c r="G8" s="180">
        <f t="shared" si="0"/>
        <v>424035.3717946428</v>
      </c>
      <c r="H8" s="218">
        <f t="shared" si="0"/>
        <v>1</v>
      </c>
    </row>
    <row r="9" spans="1:8" ht="16.5" thickBot="1">
      <c r="A9" s="537"/>
      <c r="B9" s="537"/>
      <c r="C9" s="20"/>
      <c r="D9" s="20"/>
      <c r="E9" s="20"/>
      <c r="F9" s="20"/>
      <c r="G9" s="20"/>
      <c r="H9" s="538"/>
    </row>
    <row r="10" spans="1:8" ht="12.75">
      <c r="A10" s="564" t="s">
        <v>198</v>
      </c>
      <c r="B10" s="565"/>
      <c r="C10" s="556"/>
      <c r="F10" s="20"/>
      <c r="G10" s="20"/>
      <c r="H10" s="538"/>
    </row>
    <row r="11" spans="1:11" ht="13.5" thickBot="1">
      <c r="A11" s="566" t="s">
        <v>199</v>
      </c>
      <c r="B11" s="567"/>
      <c r="C11" s="557"/>
      <c r="F11" s="20"/>
      <c r="G11" s="20"/>
      <c r="H11" s="538"/>
      <c r="I11" s="7"/>
      <c r="J11" s="7"/>
      <c r="K11" s="7"/>
    </row>
    <row r="12" spans="1:3" ht="13.5" thickBot="1">
      <c r="A12" s="568" t="s">
        <v>200</v>
      </c>
      <c r="B12" s="569"/>
      <c r="C12" s="180">
        <f>SUM(C10:C11)</f>
        <v>0</v>
      </c>
    </row>
    <row r="13" ht="13.5" thickBot="1"/>
    <row r="14" spans="1:3" ht="13.5" thickBot="1">
      <c r="A14" s="917" t="s">
        <v>280</v>
      </c>
      <c r="B14" s="918"/>
      <c r="C14" s="919"/>
    </row>
    <row r="15" spans="1:3" ht="13.5" thickBot="1">
      <c r="A15" s="568" t="s">
        <v>279</v>
      </c>
      <c r="B15" s="569"/>
      <c r="C15" s="180">
        <f>G8*0.1</f>
        <v>42403.537179464285</v>
      </c>
    </row>
    <row r="18" ht="15">
      <c r="A18" s="133" t="s">
        <v>290</v>
      </c>
    </row>
    <row r="19" ht="12.75">
      <c r="A19" t="s">
        <v>181</v>
      </c>
    </row>
    <row r="20" ht="13.5" thickBot="1"/>
    <row r="21" spans="1:6" ht="12.75">
      <c r="A21" s="539" t="s">
        <v>190</v>
      </c>
      <c r="B21" s="540"/>
      <c r="C21" s="540"/>
      <c r="D21" s="540"/>
      <c r="E21" s="540"/>
      <c r="F21" s="541"/>
    </row>
    <row r="22" spans="1:6" ht="14.25" customHeight="1">
      <c r="A22" s="896" t="s">
        <v>182</v>
      </c>
      <c r="B22" s="897"/>
      <c r="C22" s="897"/>
      <c r="D22" s="897"/>
      <c r="E22" s="910"/>
      <c r="F22" s="914">
        <f>C10</f>
        <v>0</v>
      </c>
    </row>
    <row r="23" spans="1:6" ht="5.25" customHeight="1">
      <c r="A23" s="911"/>
      <c r="B23" s="912"/>
      <c r="C23" s="912"/>
      <c r="D23" s="912"/>
      <c r="E23" s="913"/>
      <c r="F23" s="915"/>
    </row>
    <row r="24" spans="1:6" ht="15" customHeight="1">
      <c r="A24" s="904" t="s">
        <v>183</v>
      </c>
      <c r="B24" s="905"/>
      <c r="C24" s="905"/>
      <c r="D24" s="905"/>
      <c r="E24" s="906"/>
      <c r="F24" s="900" t="e">
        <f>F22/F21</f>
        <v>#DIV/0!</v>
      </c>
    </row>
    <row r="25" spans="1:6" ht="6.75" customHeight="1">
      <c r="A25" s="907"/>
      <c r="B25" s="908"/>
      <c r="C25" s="908"/>
      <c r="D25" s="908"/>
      <c r="E25" s="909"/>
      <c r="F25" s="916"/>
    </row>
    <row r="26" spans="1:6" ht="12.75">
      <c r="A26" s="542" t="s">
        <v>191</v>
      </c>
      <c r="B26" s="543"/>
      <c r="C26" s="543"/>
      <c r="D26" s="543"/>
      <c r="E26" s="543"/>
      <c r="F26" s="544"/>
    </row>
    <row r="27" spans="1:6" ht="15" customHeight="1">
      <c r="A27" s="896" t="s">
        <v>184</v>
      </c>
      <c r="B27" s="897"/>
      <c r="C27" s="897"/>
      <c r="D27" s="897"/>
      <c r="E27" s="897"/>
      <c r="F27" s="900" t="e">
        <f>F24*0.5*F26</f>
        <v>#DIV/0!</v>
      </c>
    </row>
    <row r="28" spans="1:6" ht="6" customHeight="1" thickBot="1">
      <c r="A28" s="898"/>
      <c r="B28" s="899"/>
      <c r="C28" s="899"/>
      <c r="D28" s="899"/>
      <c r="E28" s="899"/>
      <c r="F28" s="901"/>
    </row>
    <row r="30" ht="15.75" thickBot="1">
      <c r="A30" s="133" t="s">
        <v>291</v>
      </c>
    </row>
    <row r="31" spans="1:6" ht="12.75">
      <c r="A31" s="539" t="s">
        <v>185</v>
      </c>
      <c r="B31" s="540"/>
      <c r="C31" s="540"/>
      <c r="D31" s="540"/>
      <c r="E31" s="540"/>
      <c r="F31" s="545">
        <f>F22</f>
        <v>0</v>
      </c>
    </row>
    <row r="32" spans="1:6" ht="12.75">
      <c r="A32" s="546" t="s">
        <v>186</v>
      </c>
      <c r="B32" s="547"/>
      <c r="C32" s="547"/>
      <c r="D32" s="547"/>
      <c r="E32" s="547"/>
      <c r="F32" s="548" t="e">
        <f>F27</f>
        <v>#DIV/0!</v>
      </c>
    </row>
    <row r="33" spans="1:6" ht="13.5" thickBot="1">
      <c r="A33" s="549" t="s">
        <v>187</v>
      </c>
      <c r="B33" s="550"/>
      <c r="C33" s="550"/>
      <c r="D33" s="550"/>
      <c r="E33" s="550"/>
      <c r="F33" s="551" t="e">
        <f>SUM(F31:F32)</f>
        <v>#DIV/0!</v>
      </c>
    </row>
    <row r="34" spans="1:6" ht="13.5" thickBot="1">
      <c r="A34" s="552"/>
      <c r="B34" s="552"/>
      <c r="C34" s="552"/>
      <c r="D34" s="552"/>
      <c r="E34" s="552"/>
      <c r="F34" s="553"/>
    </row>
    <row r="35" spans="1:6" ht="12.75">
      <c r="A35" s="539" t="s">
        <v>188</v>
      </c>
      <c r="B35" s="540"/>
      <c r="C35" s="540"/>
      <c r="D35" s="540"/>
      <c r="E35" s="540"/>
      <c r="F35" s="545">
        <f>G8</f>
        <v>424035.3717946428</v>
      </c>
    </row>
    <row r="36" spans="1:6" ht="13.5" thickBot="1">
      <c r="A36" s="902" t="s">
        <v>189</v>
      </c>
      <c r="B36" s="903"/>
      <c r="C36" s="554"/>
      <c r="D36" s="554"/>
      <c r="E36" s="554"/>
      <c r="F36" s="555" t="e">
        <f>F33-G8</f>
        <v>#DIV/0!</v>
      </c>
    </row>
  </sheetData>
  <mergeCells count="9">
    <mergeCell ref="A27:E28"/>
    <mergeCell ref="F27:F28"/>
    <mergeCell ref="A36:B36"/>
    <mergeCell ref="A4:H4"/>
    <mergeCell ref="A24:E25"/>
    <mergeCell ref="A22:E23"/>
    <mergeCell ref="F22:F23"/>
    <mergeCell ref="F24:F25"/>
    <mergeCell ref="A14:C14"/>
  </mergeCells>
  <printOptions/>
  <pageMargins left="0.25" right="0.25" top="0.68" bottom="0.8" header="0.28" footer="0.5118110236220472"/>
  <pageSetup fitToHeight="1" fitToWidth="1" horizontalDpi="600" verticalDpi="600" orientation="portrait" paperSize="9" scale="95" r:id="rId1"/>
  <headerFooter alignWithMargins="0">
    <oddHeader>&amp;RFHplus in COIN
&amp;D</oddHeader>
    <oddFooter>&amp;L&amp;F/&amp;A&amp;RSeite &amp;P von &amp;N</oddFooter>
  </headerFooter>
</worksheet>
</file>

<file path=xl/worksheets/sheet12.xml><?xml version="1.0" encoding="utf-8"?>
<worksheet xmlns="http://schemas.openxmlformats.org/spreadsheetml/2006/main" xmlns:r="http://schemas.openxmlformats.org/officeDocument/2006/relationships">
  <sheetPr>
    <tabColor indexed="9"/>
  </sheetPr>
  <dimension ref="A1:J72"/>
  <sheetViews>
    <sheetView showZeros="0" tabSelected="1" zoomScaleSheetLayoutView="100" workbookViewId="0" topLeftCell="A1">
      <selection activeCell="C63" sqref="C63"/>
    </sheetView>
  </sheetViews>
  <sheetFormatPr defaultColWidth="11.421875" defaultRowHeight="12.75" outlineLevelRow="1"/>
  <cols>
    <col min="1" max="1" width="4.00390625" style="0" customWidth="1"/>
    <col min="2" max="2" width="36.28125" style="0" customWidth="1"/>
    <col min="3" max="3" width="12.8515625" style="0" bestFit="1" customWidth="1"/>
    <col min="4" max="4" width="11.8515625" style="0" customWidth="1"/>
    <col min="9" max="10" width="7.7109375" style="0" customWidth="1"/>
    <col min="11" max="11" width="1.57421875" style="0" customWidth="1"/>
  </cols>
  <sheetData>
    <row r="1" spans="1:10" ht="15.75">
      <c r="A1" s="22" t="s">
        <v>215</v>
      </c>
      <c r="B1" s="24"/>
      <c r="C1" s="24"/>
      <c r="D1" s="24"/>
      <c r="F1" s="24"/>
      <c r="G1" s="24"/>
      <c r="H1" s="24"/>
      <c r="J1" s="66" t="str">
        <f>'I. Deckblatt'!C16</f>
        <v>TEST</v>
      </c>
    </row>
    <row r="2" spans="1:10" ht="12.75" customHeight="1">
      <c r="A2" s="22"/>
      <c r="B2" s="24"/>
      <c r="C2" s="24"/>
      <c r="D2" s="24"/>
      <c r="E2" s="24"/>
      <c r="F2" s="24"/>
      <c r="G2" s="24"/>
      <c r="H2" s="24"/>
      <c r="J2" s="66"/>
    </row>
    <row r="4" ht="15.75" thickBot="1">
      <c r="A4" s="133" t="s">
        <v>216</v>
      </c>
    </row>
    <row r="5" spans="1:10" ht="15.75" thickBot="1">
      <c r="A5" s="869" t="s">
        <v>127</v>
      </c>
      <c r="B5" s="870"/>
      <c r="C5" s="870"/>
      <c r="D5" s="870"/>
      <c r="E5" s="870"/>
      <c r="F5" s="870"/>
      <c r="G5" s="870"/>
      <c r="H5" s="870"/>
      <c r="I5" s="870"/>
      <c r="J5" s="871"/>
    </row>
    <row r="6" spans="1:10" ht="30.75" customHeight="1" thickBot="1">
      <c r="A6" s="259"/>
      <c r="B6" s="344" t="s">
        <v>128</v>
      </c>
      <c r="C6" s="261" t="s">
        <v>25</v>
      </c>
      <c r="D6" s="262" t="s">
        <v>26</v>
      </c>
      <c r="E6" s="262" t="s">
        <v>27</v>
      </c>
      <c r="F6" s="262" t="s">
        <v>28</v>
      </c>
      <c r="G6" s="262" t="s">
        <v>29</v>
      </c>
      <c r="H6" s="262" t="s">
        <v>34</v>
      </c>
      <c r="I6" s="880" t="s">
        <v>53</v>
      </c>
      <c r="J6" s="881"/>
    </row>
    <row r="7" spans="1:10" ht="15.75" customHeight="1">
      <c r="A7" s="267" t="s">
        <v>129</v>
      </c>
      <c r="B7" s="342"/>
      <c r="C7" s="707">
        <f>C8+C9</f>
        <v>136396</v>
      </c>
      <c r="D7" s="707">
        <f>D8+D9</f>
        <v>0</v>
      </c>
      <c r="E7" s="707">
        <f>E8+E9</f>
        <v>0</v>
      </c>
      <c r="F7" s="707">
        <f>F8+F9</f>
        <v>0</v>
      </c>
      <c r="G7" s="707">
        <f>G8+G9</f>
        <v>0</v>
      </c>
      <c r="H7" s="721">
        <f aca="true" t="shared" si="0" ref="H7:H12">SUM(C7:G7)</f>
        <v>136396</v>
      </c>
      <c r="I7" s="343"/>
      <c r="J7" s="342"/>
    </row>
    <row r="8" spans="1:10" ht="15.75" customHeight="1">
      <c r="A8" s="244" t="s">
        <v>6</v>
      </c>
      <c r="B8" s="247" t="s">
        <v>130</v>
      </c>
      <c r="C8" s="708">
        <v>133249</v>
      </c>
      <c r="D8" s="709"/>
      <c r="E8" s="709"/>
      <c r="F8" s="709"/>
      <c r="G8" s="709"/>
      <c r="H8" s="722">
        <f t="shared" si="0"/>
        <v>133249</v>
      </c>
      <c r="I8" s="939">
        <f>(IF(ISERROR(H8/$H$10)," ",(H8/$H$10)))</f>
        <v>0.976927475879058</v>
      </c>
      <c r="J8" s="940"/>
    </row>
    <row r="9" spans="1:10" ht="15.75" customHeight="1" thickBot="1">
      <c r="A9" s="258" t="s">
        <v>7</v>
      </c>
      <c r="B9" s="345" t="s">
        <v>112</v>
      </c>
      <c r="C9" s="710">
        <v>3147</v>
      </c>
      <c r="D9" s="711"/>
      <c r="E9" s="711"/>
      <c r="F9" s="711"/>
      <c r="G9" s="711"/>
      <c r="H9" s="721">
        <f t="shared" si="0"/>
        <v>3147</v>
      </c>
      <c r="I9" s="941">
        <f>(IF(ISERROR(H9/$H$10)," ",(H9/$H$10)))</f>
        <v>0.023072524120941962</v>
      </c>
      <c r="J9" s="942"/>
    </row>
    <row r="10" spans="1:10" ht="15.75" customHeight="1" thickBot="1">
      <c r="A10" s="346"/>
      <c r="B10" s="347" t="s">
        <v>131</v>
      </c>
      <c r="C10" s="712">
        <f>SUM(C8:C9)</f>
        <v>136396</v>
      </c>
      <c r="D10" s="713">
        <f>SUM(D8:D9)</f>
        <v>0</v>
      </c>
      <c r="E10" s="713">
        <f>SUM(E8:E9)</f>
        <v>0</v>
      </c>
      <c r="F10" s="713">
        <f>SUM(F8:F9)</f>
        <v>0</v>
      </c>
      <c r="G10" s="713">
        <f>SUM(G8:G9)</f>
        <v>0</v>
      </c>
      <c r="H10" s="713">
        <f t="shared" si="0"/>
        <v>136396</v>
      </c>
      <c r="I10" s="943">
        <f>SUM(I8:J9)</f>
        <v>1</v>
      </c>
      <c r="J10" s="944"/>
    </row>
    <row r="11" spans="1:10" ht="15.75">
      <c r="A11" s="267" t="s">
        <v>132</v>
      </c>
      <c r="B11" s="241"/>
      <c r="C11" s="235">
        <f>C12+C13+C22+C23</f>
        <v>65649</v>
      </c>
      <c r="D11" s="235">
        <f>D12+D13+D22+D23</f>
        <v>0</v>
      </c>
      <c r="E11" s="235">
        <f>E12+E13+E22+E23</f>
        <v>0</v>
      </c>
      <c r="F11" s="235">
        <f>F12+F13+F22+F23</f>
        <v>0</v>
      </c>
      <c r="G11" s="235">
        <f>G12+G13+G22+G23</f>
        <v>0</v>
      </c>
      <c r="H11" s="235">
        <f t="shared" si="0"/>
        <v>65649</v>
      </c>
      <c r="I11" s="878">
        <f>IF(ISERROR(H11/$H$30)," ",(H11/$H$30))</f>
        <v>0.48110013484200037</v>
      </c>
      <c r="J11" s="879"/>
    </row>
    <row r="12" spans="1:10" ht="12.75">
      <c r="A12" s="244" t="s">
        <v>6</v>
      </c>
      <c r="B12" s="247" t="s">
        <v>38</v>
      </c>
      <c r="C12" s="714">
        <v>65649</v>
      </c>
      <c r="D12" s="714"/>
      <c r="E12" s="714"/>
      <c r="F12" s="714"/>
      <c r="G12" s="714"/>
      <c r="H12" s="723">
        <f t="shared" si="0"/>
        <v>65649</v>
      </c>
      <c r="I12" s="892">
        <f>IF(ISERROR(H12/$H$30)," ",(H12/$H$30))</f>
        <v>0.48110013484200037</v>
      </c>
      <c r="J12" s="893"/>
    </row>
    <row r="13" spans="1:10" ht="12.75" hidden="1">
      <c r="A13" s="244" t="s">
        <v>7</v>
      </c>
      <c r="B13" s="214" t="s">
        <v>39</v>
      </c>
      <c r="C13" s="182"/>
      <c r="D13" s="182"/>
      <c r="E13" s="182"/>
      <c r="F13" s="182"/>
      <c r="G13" s="182"/>
      <c r="H13" s="237">
        <f aca="true" t="shared" si="1" ref="H13:H22">SUM(C13:G13)</f>
        <v>0</v>
      </c>
      <c r="I13" s="884">
        <f>IF(ISERROR(H13/$H$30)," ",(H13/$H$30))</f>
        <v>0</v>
      </c>
      <c r="J13" s="885"/>
    </row>
    <row r="14" spans="1:10" ht="12.75" hidden="1" outlineLevel="1">
      <c r="A14" s="245"/>
      <c r="B14" s="246" t="s">
        <v>10</v>
      </c>
      <c r="C14" s="715"/>
      <c r="D14" s="715"/>
      <c r="E14" s="715"/>
      <c r="F14" s="715"/>
      <c r="G14" s="715"/>
      <c r="H14" s="724">
        <f t="shared" si="1"/>
        <v>0</v>
      </c>
      <c r="I14" s="527"/>
      <c r="J14" s="528"/>
    </row>
    <row r="15" spans="1:10" ht="12.75" hidden="1" outlineLevel="1">
      <c r="A15" s="245"/>
      <c r="B15" s="246" t="s">
        <v>11</v>
      </c>
      <c r="C15" s="715"/>
      <c r="D15" s="715"/>
      <c r="E15" s="715"/>
      <c r="F15" s="715"/>
      <c r="G15" s="715"/>
      <c r="H15" s="724">
        <f t="shared" si="1"/>
        <v>0</v>
      </c>
      <c r="I15" s="527"/>
      <c r="J15" s="529"/>
    </row>
    <row r="16" spans="1:10" ht="12.75" hidden="1" outlineLevel="1">
      <c r="A16" s="245"/>
      <c r="B16" s="246" t="s">
        <v>0</v>
      </c>
      <c r="C16" s="715"/>
      <c r="D16" s="715"/>
      <c r="E16" s="715"/>
      <c r="F16" s="715"/>
      <c r="G16" s="715"/>
      <c r="H16" s="724">
        <f t="shared" si="1"/>
        <v>0</v>
      </c>
      <c r="I16" s="527"/>
      <c r="J16" s="529"/>
    </row>
    <row r="17" spans="1:10" ht="12.75" hidden="1" outlineLevel="1">
      <c r="A17" s="245"/>
      <c r="B17" s="246" t="s">
        <v>1</v>
      </c>
      <c r="C17" s="715"/>
      <c r="D17" s="715"/>
      <c r="E17" s="715"/>
      <c r="F17" s="715"/>
      <c r="G17" s="715"/>
      <c r="H17" s="724">
        <f t="shared" si="1"/>
        <v>0</v>
      </c>
      <c r="I17" s="527"/>
      <c r="J17" s="528"/>
    </row>
    <row r="18" spans="1:10" ht="12.75" hidden="1" outlineLevel="1">
      <c r="A18" s="245"/>
      <c r="B18" s="246" t="s">
        <v>12</v>
      </c>
      <c r="C18" s="715"/>
      <c r="D18" s="715"/>
      <c r="E18" s="715"/>
      <c r="F18" s="715"/>
      <c r="G18" s="715"/>
      <c r="H18" s="724">
        <f t="shared" si="1"/>
        <v>0</v>
      </c>
      <c r="I18" s="527"/>
      <c r="J18" s="528"/>
    </row>
    <row r="19" spans="1:10" ht="12.75" hidden="1" outlineLevel="1">
      <c r="A19" s="245"/>
      <c r="B19" s="246" t="s">
        <v>2</v>
      </c>
      <c r="C19" s="715"/>
      <c r="D19" s="715"/>
      <c r="E19" s="715"/>
      <c r="F19" s="715"/>
      <c r="G19" s="715"/>
      <c r="H19" s="724">
        <f t="shared" si="1"/>
        <v>0</v>
      </c>
      <c r="I19" s="527"/>
      <c r="J19" s="528"/>
    </row>
    <row r="20" spans="1:10" ht="12.75" hidden="1" outlineLevel="1">
      <c r="A20" s="245"/>
      <c r="B20" s="246" t="s">
        <v>3</v>
      </c>
      <c r="C20" s="715"/>
      <c r="D20" s="715"/>
      <c r="E20" s="715"/>
      <c r="F20" s="715"/>
      <c r="G20" s="715"/>
      <c r="H20" s="724">
        <f t="shared" si="1"/>
        <v>0</v>
      </c>
      <c r="I20" s="527"/>
      <c r="J20" s="528"/>
    </row>
    <row r="21" spans="1:10" ht="12.75" hidden="1" outlineLevel="1">
      <c r="A21" s="245"/>
      <c r="B21" s="246" t="s">
        <v>4</v>
      </c>
      <c r="C21" s="715"/>
      <c r="D21" s="715"/>
      <c r="E21" s="715"/>
      <c r="F21" s="715"/>
      <c r="G21" s="715"/>
      <c r="H21" s="724">
        <f t="shared" si="1"/>
        <v>0</v>
      </c>
      <c r="I21" s="527"/>
      <c r="J21" s="528"/>
    </row>
    <row r="22" spans="1:10" ht="12.75" hidden="1" collapsed="1">
      <c r="A22" s="244" t="s">
        <v>8</v>
      </c>
      <c r="B22" s="247" t="s">
        <v>49</v>
      </c>
      <c r="C22" s="715"/>
      <c r="D22" s="715"/>
      <c r="E22" s="715"/>
      <c r="F22" s="715"/>
      <c r="G22" s="715"/>
      <c r="H22" s="725">
        <f t="shared" si="1"/>
        <v>0</v>
      </c>
      <c r="I22" s="884">
        <f>IF(ISERROR(H22/$H$30)," ",(H22/$H$30))</f>
        <v>0</v>
      </c>
      <c r="J22" s="885"/>
    </row>
    <row r="23" spans="1:10" ht="12.75">
      <c r="A23" s="243" t="s">
        <v>7</v>
      </c>
      <c r="B23" s="248" t="s">
        <v>40</v>
      </c>
      <c r="C23" s="716"/>
      <c r="D23" s="716"/>
      <c r="E23" s="716"/>
      <c r="F23" s="716"/>
      <c r="G23" s="716"/>
      <c r="H23" s="726">
        <f aca="true" t="shared" si="2" ref="H23:H29">SUM(C23:G23)</f>
        <v>0</v>
      </c>
      <c r="I23" s="894">
        <f>IF(ISERROR(H23/$H$30)," ",(H23/$H$30))</f>
        <v>0</v>
      </c>
      <c r="J23" s="895"/>
    </row>
    <row r="24" spans="1:10" ht="15.75">
      <c r="A24" s="249" t="s">
        <v>201</v>
      </c>
      <c r="B24" s="250"/>
      <c r="C24" s="181">
        <f>C25+C27+C26</f>
        <v>70807</v>
      </c>
      <c r="D24" s="181">
        <f>D25+D26+D27</f>
        <v>0</v>
      </c>
      <c r="E24" s="181">
        <f>E25+E26+E27</f>
        <v>0</v>
      </c>
      <c r="F24" s="181">
        <f>F25+F26+F27</f>
        <v>0</v>
      </c>
      <c r="G24" s="181">
        <f>G25+G26+G27</f>
        <v>0</v>
      </c>
      <c r="H24" s="181">
        <f t="shared" si="2"/>
        <v>70807</v>
      </c>
      <c r="I24" s="929">
        <f>SUM(I25+I26+I27)</f>
        <v>0.5188998651579997</v>
      </c>
      <c r="J24" s="930"/>
    </row>
    <row r="25" spans="1:10" ht="12.75">
      <c r="A25" s="324" t="s">
        <v>8</v>
      </c>
      <c r="B25" s="325" t="s">
        <v>71</v>
      </c>
      <c r="C25" s="717">
        <v>29341</v>
      </c>
      <c r="D25" s="717"/>
      <c r="E25" s="717"/>
      <c r="F25" s="717"/>
      <c r="G25" s="717"/>
      <c r="H25" s="727">
        <f t="shared" si="2"/>
        <v>29341</v>
      </c>
      <c r="I25" s="931">
        <f>IF(ISERROR(H25/$H$30)," ",(H25/$H$30))</f>
        <v>0.21502169197396964</v>
      </c>
      <c r="J25" s="932"/>
    </row>
    <row r="26" spans="1:10" ht="12.75">
      <c r="A26" s="324" t="s">
        <v>9</v>
      </c>
      <c r="B26" s="558" t="s">
        <v>193</v>
      </c>
      <c r="C26" s="717">
        <v>0</v>
      </c>
      <c r="D26" s="717"/>
      <c r="E26" s="717"/>
      <c r="F26" s="717"/>
      <c r="G26" s="717"/>
      <c r="H26" s="727">
        <f t="shared" si="2"/>
        <v>0</v>
      </c>
      <c r="I26" s="931">
        <f>IF(ISERROR(H26/$H$30)," ",(H26/$H$30))</f>
        <v>0</v>
      </c>
      <c r="J26" s="932"/>
    </row>
    <row r="27" spans="1:10" ht="12.75">
      <c r="A27" s="244" t="s">
        <v>192</v>
      </c>
      <c r="B27" s="214" t="s">
        <v>54</v>
      </c>
      <c r="C27" s="182">
        <f>C28+C29</f>
        <v>41466</v>
      </c>
      <c r="D27" s="182">
        <f>D28+D29</f>
        <v>0</v>
      </c>
      <c r="E27" s="182">
        <f>E28+E29</f>
        <v>0</v>
      </c>
      <c r="F27" s="182">
        <f>F28+F29</f>
        <v>0</v>
      </c>
      <c r="G27" s="182">
        <f>G28+G29</f>
        <v>0</v>
      </c>
      <c r="H27" s="182">
        <f t="shared" si="2"/>
        <v>41466</v>
      </c>
      <c r="I27" s="931">
        <f>IF(ISERROR(H27/$H$30)," ",(H27/$H$30))</f>
        <v>0.30387817318403004</v>
      </c>
      <c r="J27" s="932"/>
    </row>
    <row r="28" spans="1:10" ht="12.75">
      <c r="A28" s="258"/>
      <c r="B28" s="251" t="s">
        <v>14</v>
      </c>
      <c r="C28" s="718">
        <v>26000</v>
      </c>
      <c r="D28" s="718"/>
      <c r="E28" s="718"/>
      <c r="F28" s="718"/>
      <c r="G28" s="718"/>
      <c r="H28" s="728">
        <f t="shared" si="2"/>
        <v>26000</v>
      </c>
      <c r="I28" s="933">
        <f>IF(ISERROR(H28/$H$27)," ",(H28/$H$27))</f>
        <v>0.6270197270052573</v>
      </c>
      <c r="J28" s="934"/>
    </row>
    <row r="29" spans="1:10" ht="13.5" thickBot="1">
      <c r="A29" s="252"/>
      <c r="B29" s="253" t="s">
        <v>15</v>
      </c>
      <c r="C29" s="719">
        <f>C37+C38</f>
        <v>15466</v>
      </c>
      <c r="D29" s="719"/>
      <c r="E29" s="719"/>
      <c r="F29" s="719"/>
      <c r="G29" s="719"/>
      <c r="H29" s="723">
        <f t="shared" si="2"/>
        <v>15466</v>
      </c>
      <c r="I29" s="888">
        <f>IF(ISERROR(H29/$H$27)," ",(H29/$H$27))</f>
        <v>0.3729802729947427</v>
      </c>
      <c r="J29" s="889"/>
    </row>
    <row r="30" spans="1:10" ht="16.5" thickBot="1">
      <c r="A30" s="254"/>
      <c r="B30" s="255" t="s">
        <v>41</v>
      </c>
      <c r="C30" s="180">
        <f>C11+C24</f>
        <v>136456</v>
      </c>
      <c r="D30" s="720">
        <f aca="true" t="shared" si="3" ref="D30:I30">D11+D24</f>
        <v>0</v>
      </c>
      <c r="E30" s="180">
        <f t="shared" si="3"/>
        <v>0</v>
      </c>
      <c r="F30" s="180">
        <f t="shared" si="3"/>
        <v>0</v>
      </c>
      <c r="G30" s="180">
        <f t="shared" si="3"/>
        <v>0</v>
      </c>
      <c r="H30" s="180">
        <f t="shared" si="3"/>
        <v>136456</v>
      </c>
      <c r="I30" s="890">
        <f t="shared" si="3"/>
        <v>1</v>
      </c>
      <c r="J30" s="891"/>
    </row>
    <row r="31" spans="3:8" ht="13.5" thickBot="1">
      <c r="C31" s="137"/>
      <c r="D31" s="137"/>
      <c r="E31" s="137"/>
      <c r="F31" s="137"/>
      <c r="G31" s="137"/>
      <c r="H31" s="137"/>
    </row>
    <row r="32" spans="1:8" ht="13.5" thickBot="1">
      <c r="A32" s="828" t="s">
        <v>390</v>
      </c>
      <c r="B32" s="850"/>
      <c r="C32" s="224">
        <f aca="true" t="shared" si="4" ref="C32:H32">C10-C30</f>
        <v>-60</v>
      </c>
      <c r="D32" s="224">
        <f t="shared" si="4"/>
        <v>0</v>
      </c>
      <c r="E32" s="224">
        <f t="shared" si="4"/>
        <v>0</v>
      </c>
      <c r="F32" s="224">
        <f t="shared" si="4"/>
        <v>0</v>
      </c>
      <c r="G32" s="224">
        <f t="shared" si="4"/>
        <v>0</v>
      </c>
      <c r="H32" s="224">
        <f t="shared" si="4"/>
        <v>-60</v>
      </c>
    </row>
    <row r="33" spans="1:4" ht="14.25">
      <c r="A33" s="26"/>
      <c r="B33" s="27"/>
      <c r="D33" s="90"/>
    </row>
    <row r="34" ht="15.75" thickBot="1">
      <c r="A34" s="133" t="s">
        <v>133</v>
      </c>
    </row>
    <row r="35" spans="1:9" ht="13.5" customHeight="1" thickBot="1">
      <c r="A35" s="924" t="s">
        <v>127</v>
      </c>
      <c r="B35" s="925"/>
      <c r="C35" s="925"/>
      <c r="D35" s="925"/>
      <c r="E35" s="925"/>
      <c r="F35" s="925"/>
      <c r="G35" s="925"/>
      <c r="H35" s="925"/>
      <c r="I35" s="926"/>
    </row>
    <row r="36" spans="1:9" ht="13.5" thickBot="1">
      <c r="A36" s="935" t="s">
        <v>85</v>
      </c>
      <c r="B36" s="936"/>
      <c r="C36" s="212" t="s">
        <v>25</v>
      </c>
      <c r="D36" s="212" t="s">
        <v>26</v>
      </c>
      <c r="E36" s="212" t="s">
        <v>27</v>
      </c>
      <c r="F36" s="212" t="s">
        <v>28</v>
      </c>
      <c r="G36" s="212" t="s">
        <v>42</v>
      </c>
      <c r="H36" s="212" t="s">
        <v>31</v>
      </c>
      <c r="I36" s="213" t="s">
        <v>5</v>
      </c>
    </row>
    <row r="37" spans="1:9" ht="12.75">
      <c r="A37" s="937" t="str">
        <f>'II. Kurzbezeichnungen'!A23</f>
        <v>G4</v>
      </c>
      <c r="B37" s="938"/>
      <c r="C37" s="110">
        <v>9012</v>
      </c>
      <c r="D37" s="110"/>
      <c r="E37" s="110"/>
      <c r="F37" s="110"/>
      <c r="G37" s="110"/>
      <c r="H37" s="191">
        <f aca="true" t="shared" si="5" ref="H37:H51">SUM(C37:G37)</f>
        <v>9012</v>
      </c>
      <c r="I37" s="219">
        <f>IF(ISERROR(H37/H$52),"",(H37/H$52))</f>
        <v>0.06607233270822711</v>
      </c>
    </row>
    <row r="38" spans="1:9" ht="12.75">
      <c r="A38" s="927" t="str">
        <f>'II. Kurzbezeichnungen'!A24</f>
        <v>WHR</v>
      </c>
      <c r="B38" s="928"/>
      <c r="C38" s="49">
        <v>6454</v>
      </c>
      <c r="D38" s="49"/>
      <c r="E38" s="49"/>
      <c r="F38" s="49"/>
      <c r="G38" s="49"/>
      <c r="H38" s="191">
        <f t="shared" si="5"/>
        <v>6454</v>
      </c>
      <c r="I38" s="219">
        <f>IF(ISERROR(H38/H$52),"",(H38/H$52))</f>
        <v>0.04731811310462692</v>
      </c>
    </row>
    <row r="39" spans="1:9" ht="12.75">
      <c r="A39" s="927" t="str">
        <f>'II. Kurzbezeichnungen'!A25</f>
        <v>FH</v>
      </c>
      <c r="B39" s="928"/>
      <c r="C39" s="49">
        <f>'8. IST-Abrechnung'!D108</f>
        <v>120929.97136363636</v>
      </c>
      <c r="D39" s="49"/>
      <c r="E39" s="49"/>
      <c r="F39" s="49"/>
      <c r="G39" s="49"/>
      <c r="H39" s="191">
        <f t="shared" si="5"/>
        <v>120929.97136363636</v>
      </c>
      <c r="I39" s="219">
        <f aca="true" t="shared" si="6" ref="I39:I50">IF(ISERROR(H39/H$52),"",(H39/H$52))</f>
        <v>0.8866095541871458</v>
      </c>
    </row>
    <row r="40" spans="1:9" ht="12.75">
      <c r="A40" s="927">
        <f>'II. Kurzbezeichnungen'!A26</f>
        <v>0</v>
      </c>
      <c r="B40" s="928"/>
      <c r="C40" s="49"/>
      <c r="D40" s="49"/>
      <c r="E40" s="49"/>
      <c r="F40" s="49"/>
      <c r="G40" s="49"/>
      <c r="H40" s="191">
        <f t="shared" si="5"/>
        <v>0</v>
      </c>
      <c r="I40" s="219">
        <f t="shared" si="6"/>
        <v>0</v>
      </c>
    </row>
    <row r="41" spans="1:9" ht="12.75">
      <c r="A41" s="927">
        <f>'II. Kurzbezeichnungen'!A27</f>
        <v>0</v>
      </c>
      <c r="B41" s="928"/>
      <c r="C41" s="49"/>
      <c r="D41" s="49"/>
      <c r="E41" s="49"/>
      <c r="F41" s="49"/>
      <c r="G41" s="49"/>
      <c r="H41" s="191">
        <f t="shared" si="5"/>
        <v>0</v>
      </c>
      <c r="I41" s="219">
        <f t="shared" si="6"/>
        <v>0</v>
      </c>
    </row>
    <row r="42" spans="1:9" ht="12.75">
      <c r="A42" s="927">
        <f>'II. Kurzbezeichnungen'!A28</f>
        <v>0</v>
      </c>
      <c r="B42" s="928"/>
      <c r="C42" s="49"/>
      <c r="D42" s="49"/>
      <c r="E42" s="49"/>
      <c r="F42" s="49"/>
      <c r="G42" s="49"/>
      <c r="H42" s="191">
        <f t="shared" si="5"/>
        <v>0</v>
      </c>
      <c r="I42" s="219">
        <f t="shared" si="6"/>
        <v>0</v>
      </c>
    </row>
    <row r="43" spans="1:9" ht="12.75">
      <c r="A43" s="927">
        <f>'II. Kurzbezeichnungen'!A29</f>
        <v>0</v>
      </c>
      <c r="B43" s="928"/>
      <c r="C43" s="49"/>
      <c r="D43" s="49"/>
      <c r="E43" s="49"/>
      <c r="F43" s="49"/>
      <c r="G43" s="49"/>
      <c r="H43" s="191">
        <f t="shared" si="5"/>
        <v>0</v>
      </c>
      <c r="I43" s="219">
        <f t="shared" si="6"/>
        <v>0</v>
      </c>
    </row>
    <row r="44" spans="1:9" ht="12.75">
      <c r="A44" s="927">
        <f>'II. Kurzbezeichnungen'!A30</f>
        <v>0</v>
      </c>
      <c r="B44" s="928"/>
      <c r="C44" s="49"/>
      <c r="D44" s="49"/>
      <c r="E44" s="49"/>
      <c r="F44" s="49"/>
      <c r="G44" s="49"/>
      <c r="H44" s="191">
        <f t="shared" si="5"/>
        <v>0</v>
      </c>
      <c r="I44" s="219">
        <f t="shared" si="6"/>
        <v>0</v>
      </c>
    </row>
    <row r="45" spans="1:9" ht="12.75">
      <c r="A45" s="927">
        <f>'II. Kurzbezeichnungen'!A31</f>
        <v>0</v>
      </c>
      <c r="B45" s="928"/>
      <c r="C45" s="49"/>
      <c r="D45" s="49"/>
      <c r="E45" s="49"/>
      <c r="F45" s="49"/>
      <c r="G45" s="49"/>
      <c r="H45" s="191">
        <f t="shared" si="5"/>
        <v>0</v>
      </c>
      <c r="I45" s="219">
        <f t="shared" si="6"/>
        <v>0</v>
      </c>
    </row>
    <row r="46" spans="1:9" ht="12.75">
      <c r="A46" s="927">
        <f>'II. Kurzbezeichnungen'!A32</f>
        <v>0</v>
      </c>
      <c r="B46" s="928"/>
      <c r="C46" s="49"/>
      <c r="D46" s="49"/>
      <c r="E46" s="49"/>
      <c r="F46" s="49"/>
      <c r="G46" s="49"/>
      <c r="H46" s="191">
        <f t="shared" si="5"/>
        <v>0</v>
      </c>
      <c r="I46" s="219">
        <f t="shared" si="6"/>
        <v>0</v>
      </c>
    </row>
    <row r="47" spans="1:9" ht="12.75">
      <c r="A47" s="927">
        <f>'II. Kurzbezeichnungen'!A33</f>
        <v>0</v>
      </c>
      <c r="B47" s="928"/>
      <c r="C47" s="49"/>
      <c r="D47" s="49"/>
      <c r="E47" s="49"/>
      <c r="F47" s="49"/>
      <c r="G47" s="49"/>
      <c r="H47" s="191">
        <f t="shared" si="5"/>
        <v>0</v>
      </c>
      <c r="I47" s="219">
        <f t="shared" si="6"/>
        <v>0</v>
      </c>
    </row>
    <row r="48" spans="1:9" ht="12.75">
      <c r="A48" s="927">
        <f>'II. Kurzbezeichnungen'!A34</f>
        <v>0</v>
      </c>
      <c r="B48" s="928"/>
      <c r="C48" s="49"/>
      <c r="D48" s="49"/>
      <c r="E48" s="49"/>
      <c r="F48" s="49"/>
      <c r="G48" s="49"/>
      <c r="H48" s="191">
        <f t="shared" si="5"/>
        <v>0</v>
      </c>
      <c r="I48" s="219">
        <f t="shared" si="6"/>
        <v>0</v>
      </c>
    </row>
    <row r="49" spans="1:9" ht="12.75">
      <c r="A49" s="927">
        <f>'II. Kurzbezeichnungen'!A35</f>
        <v>0</v>
      </c>
      <c r="B49" s="928"/>
      <c r="C49" s="49"/>
      <c r="D49" s="49"/>
      <c r="E49" s="49"/>
      <c r="F49" s="49"/>
      <c r="G49" s="49"/>
      <c r="H49" s="191">
        <f t="shared" si="5"/>
        <v>0</v>
      </c>
      <c r="I49" s="219">
        <f t="shared" si="6"/>
        <v>0</v>
      </c>
    </row>
    <row r="50" spans="1:9" ht="12.75">
      <c r="A50" s="927">
        <f>'II. Kurzbezeichnungen'!A36</f>
        <v>0</v>
      </c>
      <c r="B50" s="928"/>
      <c r="C50" s="49"/>
      <c r="D50" s="49"/>
      <c r="E50" s="49"/>
      <c r="F50" s="49"/>
      <c r="G50" s="49"/>
      <c r="H50" s="191">
        <f t="shared" si="5"/>
        <v>0</v>
      </c>
      <c r="I50" s="219">
        <f t="shared" si="6"/>
        <v>0</v>
      </c>
    </row>
    <row r="51" spans="1:9" ht="13.5" thickBot="1">
      <c r="A51" s="922">
        <f>'II. Kurzbezeichnungen'!A37</f>
        <v>0</v>
      </c>
      <c r="B51" s="923"/>
      <c r="C51" s="348"/>
      <c r="D51" s="348"/>
      <c r="E51" s="348"/>
      <c r="F51" s="348"/>
      <c r="G51" s="348"/>
      <c r="H51" s="193">
        <f t="shared" si="5"/>
        <v>0</v>
      </c>
      <c r="I51" s="220">
        <f>IF(ISERROR(H51/H$52),"",(H51/H$52))</f>
        <v>0</v>
      </c>
    </row>
    <row r="52" spans="1:9" ht="13.5" thickBot="1">
      <c r="A52" s="819" t="s">
        <v>30</v>
      </c>
      <c r="B52" s="830"/>
      <c r="C52" s="189">
        <f aca="true" t="shared" si="7" ref="C52:I52">SUM(C37:C51)</f>
        <v>136395.97136363637</v>
      </c>
      <c r="D52" s="189">
        <f t="shared" si="7"/>
        <v>0</v>
      </c>
      <c r="E52" s="189">
        <f t="shared" si="7"/>
        <v>0</v>
      </c>
      <c r="F52" s="189">
        <f t="shared" si="7"/>
        <v>0</v>
      </c>
      <c r="G52" s="189">
        <f t="shared" si="7"/>
        <v>0</v>
      </c>
      <c r="H52" s="188">
        <f t="shared" si="7"/>
        <v>136395.97136363637</v>
      </c>
      <c r="I52" s="218">
        <f t="shared" si="7"/>
        <v>0.9999999999999999</v>
      </c>
    </row>
    <row r="53" ht="13.5" thickBot="1"/>
    <row r="54" spans="1:8" ht="45.75" customHeight="1" thickBot="1">
      <c r="A54" s="828" t="s">
        <v>135</v>
      </c>
      <c r="B54" s="850"/>
      <c r="C54" s="224">
        <f aca="true" t="shared" si="8" ref="C54:H54">C10-C52</f>
        <v>0.02863636362599209</v>
      </c>
      <c r="D54" s="224">
        <f t="shared" si="8"/>
        <v>0</v>
      </c>
      <c r="E54" s="224">
        <f t="shared" si="8"/>
        <v>0</v>
      </c>
      <c r="F54" s="224">
        <f t="shared" si="8"/>
        <v>0</v>
      </c>
      <c r="G54" s="224">
        <f t="shared" si="8"/>
        <v>0</v>
      </c>
      <c r="H54" s="224">
        <f t="shared" si="8"/>
        <v>0.02863636362599209</v>
      </c>
    </row>
    <row r="57" ht="15.75" thickBot="1">
      <c r="A57" s="133" t="s">
        <v>134</v>
      </c>
    </row>
    <row r="58" spans="1:9" ht="18" customHeight="1" thickBot="1">
      <c r="A58" s="924" t="s">
        <v>127</v>
      </c>
      <c r="B58" s="925"/>
      <c r="C58" s="925"/>
      <c r="D58" s="925"/>
      <c r="E58" s="925"/>
      <c r="F58" s="925"/>
      <c r="G58" s="925"/>
      <c r="H58" s="925"/>
      <c r="I58" s="926"/>
    </row>
    <row r="59" spans="1:9" ht="13.5" thickBot="1">
      <c r="A59" s="819" t="s">
        <v>44</v>
      </c>
      <c r="B59" s="830"/>
      <c r="C59" s="212" t="s">
        <v>25</v>
      </c>
      <c r="D59" s="212" t="s">
        <v>26</v>
      </c>
      <c r="E59" s="212" t="s">
        <v>27</v>
      </c>
      <c r="F59" s="212" t="s">
        <v>28</v>
      </c>
      <c r="G59" s="212" t="s">
        <v>29</v>
      </c>
      <c r="H59" s="213" t="s">
        <v>31</v>
      </c>
      <c r="I59" s="213" t="s">
        <v>5</v>
      </c>
    </row>
    <row r="60" spans="1:9" ht="12.75">
      <c r="A60" s="837" t="str">
        <f>'II. Kurzbezeichnungen'!A7</f>
        <v>AP1</v>
      </c>
      <c r="B60" s="839"/>
      <c r="C60" s="349">
        <v>9376.145833333334</v>
      </c>
      <c r="D60" s="349"/>
      <c r="E60" s="349"/>
      <c r="F60" s="349"/>
      <c r="G60" s="349"/>
      <c r="H60" s="190">
        <f aca="true" t="shared" si="9" ref="H60:H69">SUM(C60:G60)</f>
        <v>9376.145833333334</v>
      </c>
      <c r="I60" s="223">
        <f>IF(ISERROR(H60/$H$70)," ",(H60/$H$70))</f>
        <v>0.0687420144905732</v>
      </c>
    </row>
    <row r="61" spans="1:9" ht="12.75">
      <c r="A61" s="831" t="str">
        <f>'II. Kurzbezeichnungen'!A8</f>
        <v>AP2</v>
      </c>
      <c r="B61" s="833"/>
      <c r="C61" s="349">
        <v>56207</v>
      </c>
      <c r="D61" s="349"/>
      <c r="E61" s="349"/>
      <c r="F61" s="349"/>
      <c r="G61" s="349"/>
      <c r="H61" s="191">
        <f t="shared" si="9"/>
        <v>56207</v>
      </c>
      <c r="I61" s="219">
        <f>IF(ISERROR(H61/$H$70)," ",(H61/$H$70))</f>
        <v>0.41208642411847235</v>
      </c>
    </row>
    <row r="62" spans="1:9" ht="12.75">
      <c r="A62" s="831" t="str">
        <f>'II. Kurzbezeichnungen'!A9</f>
        <v>AP3</v>
      </c>
      <c r="B62" s="833"/>
      <c r="C62" s="349">
        <v>70813</v>
      </c>
      <c r="D62" s="349"/>
      <c r="E62" s="349"/>
      <c r="F62" s="349"/>
      <c r="G62" s="349"/>
      <c r="H62" s="191">
        <f t="shared" si="9"/>
        <v>70813</v>
      </c>
      <c r="I62" s="219">
        <f aca="true" t="shared" si="10" ref="I62:I68">IF(ISERROR(H62/$H$70)," ",(H62/$H$70))</f>
        <v>0.5191715613909546</v>
      </c>
    </row>
    <row r="63" spans="1:9" ht="12.75">
      <c r="A63" s="831" t="str">
        <f>'II. Kurzbezeichnungen'!A10</f>
        <v>AP4</v>
      </c>
      <c r="B63" s="833"/>
      <c r="C63" s="349"/>
      <c r="D63" s="349"/>
      <c r="E63" s="349"/>
      <c r="F63" s="349"/>
      <c r="G63" s="349"/>
      <c r="H63" s="191">
        <f t="shared" si="9"/>
        <v>0</v>
      </c>
      <c r="I63" s="219">
        <f t="shared" si="10"/>
        <v>0</v>
      </c>
    </row>
    <row r="64" spans="1:9" ht="12.75">
      <c r="A64" s="831" t="str">
        <f>'II. Kurzbezeichnungen'!A11</f>
        <v>AP5</v>
      </c>
      <c r="B64" s="833"/>
      <c r="C64" s="349"/>
      <c r="D64" s="349"/>
      <c r="E64" s="349"/>
      <c r="F64" s="349"/>
      <c r="G64" s="349"/>
      <c r="H64" s="191">
        <f t="shared" si="9"/>
        <v>0</v>
      </c>
      <c r="I64" s="219">
        <f t="shared" si="10"/>
        <v>0</v>
      </c>
    </row>
    <row r="65" spans="1:9" ht="12.75">
      <c r="A65" s="831">
        <f>'II. Kurzbezeichnungen'!A12</f>
        <v>0</v>
      </c>
      <c r="B65" s="833"/>
      <c r="C65" s="349"/>
      <c r="D65" s="349"/>
      <c r="E65" s="349"/>
      <c r="F65" s="349"/>
      <c r="G65" s="349"/>
      <c r="H65" s="191">
        <f t="shared" si="9"/>
        <v>0</v>
      </c>
      <c r="I65" s="219">
        <f t="shared" si="10"/>
        <v>0</v>
      </c>
    </row>
    <row r="66" spans="1:9" ht="12.75">
      <c r="A66" s="831">
        <f>'II. Kurzbezeichnungen'!A13</f>
        <v>0</v>
      </c>
      <c r="B66" s="833"/>
      <c r="C66" s="349"/>
      <c r="D66" s="349"/>
      <c r="E66" s="349"/>
      <c r="F66" s="349"/>
      <c r="G66" s="349"/>
      <c r="H66" s="191">
        <f t="shared" si="9"/>
        <v>0</v>
      </c>
      <c r="I66" s="219">
        <f t="shared" si="10"/>
        <v>0</v>
      </c>
    </row>
    <row r="67" spans="1:9" ht="12.75">
      <c r="A67" s="831">
        <f>'II. Kurzbezeichnungen'!A14</f>
        <v>0</v>
      </c>
      <c r="B67" s="833"/>
      <c r="C67" s="349"/>
      <c r="D67" s="349"/>
      <c r="E67" s="349"/>
      <c r="F67" s="349"/>
      <c r="G67" s="349"/>
      <c r="H67" s="191">
        <f t="shared" si="9"/>
        <v>0</v>
      </c>
      <c r="I67" s="219">
        <f t="shared" si="10"/>
        <v>0</v>
      </c>
    </row>
    <row r="68" spans="1:9" ht="12.75">
      <c r="A68" s="831">
        <f>'II. Kurzbezeichnungen'!A15</f>
        <v>0</v>
      </c>
      <c r="B68" s="833"/>
      <c r="C68" s="349"/>
      <c r="D68" s="349"/>
      <c r="E68" s="349"/>
      <c r="F68" s="349"/>
      <c r="G68" s="349"/>
      <c r="H68" s="191">
        <f t="shared" si="9"/>
        <v>0</v>
      </c>
      <c r="I68" s="219">
        <f t="shared" si="10"/>
        <v>0</v>
      </c>
    </row>
    <row r="69" spans="1:9" ht="13.5" thickBot="1">
      <c r="A69" s="859">
        <f>'II. Kurzbezeichnungen'!A16</f>
        <v>0</v>
      </c>
      <c r="B69" s="860"/>
      <c r="C69" s="349"/>
      <c r="D69" s="349"/>
      <c r="E69" s="349"/>
      <c r="F69" s="349"/>
      <c r="G69" s="349"/>
      <c r="H69" s="191">
        <f t="shared" si="9"/>
        <v>0</v>
      </c>
      <c r="I69" s="219">
        <f>IF(ISERROR(H69/$H$70)," ",(H69/$H$70))</f>
        <v>0</v>
      </c>
    </row>
    <row r="70" spans="1:9" ht="13.5" thickBot="1">
      <c r="A70" s="920" t="s">
        <v>30</v>
      </c>
      <c r="B70" s="921"/>
      <c r="C70" s="189">
        <f aca="true" t="shared" si="11" ref="C70:I70">SUM(C60:C69)</f>
        <v>136396.1458333333</v>
      </c>
      <c r="D70" s="188">
        <f t="shared" si="11"/>
        <v>0</v>
      </c>
      <c r="E70" s="188">
        <f t="shared" si="11"/>
        <v>0</v>
      </c>
      <c r="F70" s="188">
        <f t="shared" si="11"/>
        <v>0</v>
      </c>
      <c r="G70" s="188">
        <f t="shared" si="11"/>
        <v>0</v>
      </c>
      <c r="H70" s="188">
        <f t="shared" si="11"/>
        <v>136396.1458333333</v>
      </c>
      <c r="I70" s="222">
        <f t="shared" si="11"/>
        <v>1</v>
      </c>
    </row>
    <row r="71" ht="13.5" thickBot="1"/>
    <row r="72" spans="1:8" ht="39" customHeight="1" thickBot="1">
      <c r="A72" s="828" t="s">
        <v>175</v>
      </c>
      <c r="B72" s="850"/>
      <c r="C72" s="224">
        <f aca="true" t="shared" si="12" ref="C72:H72">C10-C70</f>
        <v>-0.14583333331393078</v>
      </c>
      <c r="D72" s="224">
        <f t="shared" si="12"/>
        <v>0</v>
      </c>
      <c r="E72" s="224">
        <f t="shared" si="12"/>
        <v>0</v>
      </c>
      <c r="F72" s="224">
        <f t="shared" si="12"/>
        <v>0</v>
      </c>
      <c r="G72" s="224">
        <f t="shared" si="12"/>
        <v>0</v>
      </c>
      <c r="H72" s="224">
        <f t="shared" si="12"/>
        <v>-0.14583333331393078</v>
      </c>
    </row>
  </sheetData>
  <mergeCells count="51">
    <mergeCell ref="I11:J11"/>
    <mergeCell ref="I6:J6"/>
    <mergeCell ref="A5:J5"/>
    <mergeCell ref="I8:J8"/>
    <mergeCell ref="I9:J9"/>
    <mergeCell ref="I10:J10"/>
    <mergeCell ref="I29:J29"/>
    <mergeCell ref="I30:J30"/>
    <mergeCell ref="I12:J12"/>
    <mergeCell ref="I13:J13"/>
    <mergeCell ref="I22:J22"/>
    <mergeCell ref="I23:J23"/>
    <mergeCell ref="I26:J26"/>
    <mergeCell ref="A35:I35"/>
    <mergeCell ref="A60:B60"/>
    <mergeCell ref="A61:B61"/>
    <mergeCell ref="I24:J24"/>
    <mergeCell ref="I25:J25"/>
    <mergeCell ref="I27:J27"/>
    <mergeCell ref="I28:J28"/>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64:B64"/>
    <mergeCell ref="A51:B51"/>
    <mergeCell ref="A65:B65"/>
    <mergeCell ref="A52:B52"/>
    <mergeCell ref="A58:I58"/>
    <mergeCell ref="A59:B59"/>
    <mergeCell ref="A32:B32"/>
    <mergeCell ref="A70:B70"/>
    <mergeCell ref="A54:B54"/>
    <mergeCell ref="A72:B72"/>
    <mergeCell ref="A66:B66"/>
    <mergeCell ref="A67:B67"/>
    <mergeCell ref="A68:B68"/>
    <mergeCell ref="A69:B69"/>
    <mergeCell ref="A62:B62"/>
    <mergeCell ref="A63:B63"/>
  </mergeCells>
  <printOptions/>
  <pageMargins left="0.46" right="0.3" top="1" bottom="0.984251968503937" header="0.5118110236220472" footer="0.5118110236220472"/>
  <pageSetup horizontalDpi="600" verticalDpi="600" orientation="portrait" paperSize="9" scale="77" r:id="rId1"/>
  <headerFooter alignWithMargins="0">
    <oddHeader>&amp;RTeil B - FHplus in COIN
&amp;D</oddHeader>
    <oddFooter>&amp;L&amp;F/&amp;A&amp;RSeite &amp;P von &amp;N</oddFooter>
  </headerFooter>
</worksheet>
</file>

<file path=xl/worksheets/sheet13.xml><?xml version="1.0" encoding="utf-8"?>
<worksheet xmlns="http://schemas.openxmlformats.org/spreadsheetml/2006/main" xmlns:r="http://schemas.openxmlformats.org/officeDocument/2006/relationships">
  <sheetPr>
    <tabColor indexed="9"/>
  </sheetPr>
  <dimension ref="A1:P26"/>
  <sheetViews>
    <sheetView showZeros="0" zoomScaleSheetLayoutView="100" workbookViewId="0" topLeftCell="A1">
      <selection activeCell="A1" sqref="A1"/>
    </sheetView>
  </sheetViews>
  <sheetFormatPr defaultColWidth="11.421875" defaultRowHeight="12.75"/>
  <cols>
    <col min="1" max="1" width="25.00390625" style="0" customWidth="1"/>
    <col min="2" max="14" width="10.7109375" style="0" customWidth="1"/>
  </cols>
  <sheetData>
    <row r="1" spans="1:16" ht="15.75">
      <c r="A1" s="22" t="s">
        <v>162</v>
      </c>
      <c r="N1" s="66" t="str">
        <f>'I. Deckblatt'!C16</f>
        <v>TEST</v>
      </c>
      <c r="P1" s="51"/>
    </row>
    <row r="2" spans="1:11" ht="12.75">
      <c r="A2" s="89"/>
      <c r="G2" s="66"/>
      <c r="K2" s="51"/>
    </row>
    <row r="3" spans="1:14" s="15" customFormat="1" ht="15.75" thickBot="1">
      <c r="A3" s="133" t="s">
        <v>178</v>
      </c>
      <c r="B3"/>
      <c r="C3"/>
      <c r="D3"/>
      <c r="E3"/>
      <c r="F3"/>
      <c r="G3"/>
      <c r="H3"/>
      <c r="I3"/>
      <c r="J3"/>
      <c r="K3"/>
      <c r="L3"/>
      <c r="M3"/>
      <c r="N3"/>
    </row>
    <row r="4" spans="1:14" s="15" customFormat="1" ht="15.75" thickBot="1">
      <c r="A4" s="869" t="s">
        <v>127</v>
      </c>
      <c r="B4" s="870"/>
      <c r="C4" s="870"/>
      <c r="D4" s="870"/>
      <c r="E4" s="870"/>
      <c r="F4" s="870"/>
      <c r="G4" s="870"/>
      <c r="H4" s="870"/>
      <c r="I4" s="870"/>
      <c r="J4" s="870"/>
      <c r="K4" s="870"/>
      <c r="L4" s="870"/>
      <c r="M4" s="870"/>
      <c r="N4" s="871"/>
    </row>
    <row r="5" spans="1:14" s="15" customFormat="1" ht="15.75" customHeight="1" thickBot="1">
      <c r="A5" s="874" t="s">
        <v>120</v>
      </c>
      <c r="B5" s="876" t="s">
        <v>25</v>
      </c>
      <c r="C5" s="877"/>
      <c r="D5" s="876" t="s">
        <v>26</v>
      </c>
      <c r="E5" s="877"/>
      <c r="F5" s="876" t="s">
        <v>27</v>
      </c>
      <c r="G5" s="877"/>
      <c r="H5" s="876" t="s">
        <v>28</v>
      </c>
      <c r="I5" s="877"/>
      <c r="J5" s="876" t="s">
        <v>29</v>
      </c>
      <c r="K5" s="877"/>
      <c r="L5" s="876" t="s">
        <v>31</v>
      </c>
      <c r="M5" s="877"/>
      <c r="N5" s="872" t="s">
        <v>31</v>
      </c>
    </row>
    <row r="6" spans="1:14" s="15" customFormat="1" ht="15" customHeight="1" thickBot="1">
      <c r="A6" s="875"/>
      <c r="B6" s="226" t="s">
        <v>14</v>
      </c>
      <c r="C6" s="228" t="s">
        <v>15</v>
      </c>
      <c r="D6" s="226" t="s">
        <v>14</v>
      </c>
      <c r="E6" s="229" t="s">
        <v>15</v>
      </c>
      <c r="F6" s="230" t="s">
        <v>14</v>
      </c>
      <c r="G6" s="231" t="s">
        <v>15</v>
      </c>
      <c r="H6" s="230" t="s">
        <v>14</v>
      </c>
      <c r="I6" s="231" t="s">
        <v>15</v>
      </c>
      <c r="J6" s="230" t="s">
        <v>14</v>
      </c>
      <c r="K6" s="227" t="s">
        <v>15</v>
      </c>
      <c r="L6" s="230" t="s">
        <v>14</v>
      </c>
      <c r="M6" s="227" t="s">
        <v>15</v>
      </c>
      <c r="N6" s="873"/>
    </row>
    <row r="7" spans="1:14" ht="12.75">
      <c r="A7" s="299" t="str">
        <f>'II. Kurzbezeichnungen'!A23</f>
        <v>G4</v>
      </c>
      <c r="B7" s="55">
        <v>16000</v>
      </c>
      <c r="C7" s="62">
        <v>9012</v>
      </c>
      <c r="D7" s="54"/>
      <c r="E7" s="62"/>
      <c r="F7" s="54"/>
      <c r="G7" s="57"/>
      <c r="H7" s="54"/>
      <c r="I7" s="57"/>
      <c r="J7" s="54"/>
      <c r="K7" s="69"/>
      <c r="L7" s="233">
        <f aca="true" t="shared" si="0" ref="L7:L21">B7+D7+F7+H7+J7</f>
        <v>16000</v>
      </c>
      <c r="M7" s="234">
        <f aca="true" t="shared" si="1" ref="M7:M21">C7+E7+G7+I7+K7</f>
        <v>9012</v>
      </c>
      <c r="N7" s="235">
        <f aca="true" t="shared" si="2" ref="N7:N21">L7+M7</f>
        <v>25012</v>
      </c>
    </row>
    <row r="8" spans="1:14" ht="12.75">
      <c r="A8" s="299" t="str">
        <f>'II. Kurzbezeichnungen'!A24</f>
        <v>WHR</v>
      </c>
      <c r="B8" s="56">
        <v>10000</v>
      </c>
      <c r="C8" s="59">
        <v>6454</v>
      </c>
      <c r="D8" s="52"/>
      <c r="E8" s="59"/>
      <c r="F8" s="52"/>
      <c r="G8" s="58"/>
      <c r="H8" s="52"/>
      <c r="I8" s="58"/>
      <c r="J8" s="52"/>
      <c r="K8" s="70"/>
      <c r="L8" s="236">
        <f t="shared" si="0"/>
        <v>10000</v>
      </c>
      <c r="M8" s="237">
        <f t="shared" si="1"/>
        <v>6454</v>
      </c>
      <c r="N8" s="182">
        <f t="shared" si="2"/>
        <v>16454</v>
      </c>
    </row>
    <row r="9" spans="1:14" ht="12.75">
      <c r="A9" s="299" t="str">
        <f>'II. Kurzbezeichnungen'!A25</f>
        <v>FH</v>
      </c>
      <c r="B9" s="56"/>
      <c r="C9" s="59">
        <v>29341</v>
      </c>
      <c r="D9" s="52"/>
      <c r="E9" s="59"/>
      <c r="F9" s="52"/>
      <c r="G9" s="58"/>
      <c r="H9" s="52"/>
      <c r="I9" s="58"/>
      <c r="J9" s="52"/>
      <c r="K9" s="70"/>
      <c r="L9" s="236">
        <f t="shared" si="0"/>
        <v>0</v>
      </c>
      <c r="M9" s="237">
        <f t="shared" si="1"/>
        <v>29341</v>
      </c>
      <c r="N9" s="182">
        <f t="shared" si="2"/>
        <v>29341</v>
      </c>
    </row>
    <row r="10" spans="1:14" ht="12.75">
      <c r="A10" s="299">
        <f>'II. Kurzbezeichnungen'!A26</f>
        <v>0</v>
      </c>
      <c r="B10" s="56"/>
      <c r="C10" s="59"/>
      <c r="D10" s="52"/>
      <c r="E10" s="59"/>
      <c r="F10" s="52"/>
      <c r="G10" s="58"/>
      <c r="H10" s="52"/>
      <c r="I10" s="58"/>
      <c r="J10" s="52"/>
      <c r="K10" s="70"/>
      <c r="L10" s="236">
        <f t="shared" si="0"/>
        <v>0</v>
      </c>
      <c r="M10" s="237">
        <f t="shared" si="1"/>
        <v>0</v>
      </c>
      <c r="N10" s="182">
        <f t="shared" si="2"/>
        <v>0</v>
      </c>
    </row>
    <row r="11" spans="1:14" ht="12.75">
      <c r="A11" s="299">
        <f>'II. Kurzbezeichnungen'!A27</f>
        <v>0</v>
      </c>
      <c r="B11" s="56"/>
      <c r="C11" s="59"/>
      <c r="D11" s="52"/>
      <c r="E11" s="59"/>
      <c r="F11" s="52"/>
      <c r="G11" s="58"/>
      <c r="H11" s="52"/>
      <c r="I11" s="58"/>
      <c r="J11" s="52"/>
      <c r="K11" s="70"/>
      <c r="L11" s="236">
        <f t="shared" si="0"/>
        <v>0</v>
      </c>
      <c r="M11" s="237">
        <f t="shared" si="1"/>
        <v>0</v>
      </c>
      <c r="N11" s="182">
        <f t="shared" si="2"/>
        <v>0</v>
      </c>
    </row>
    <row r="12" spans="1:14" ht="12.75">
      <c r="A12" s="299">
        <f>'II. Kurzbezeichnungen'!A28</f>
        <v>0</v>
      </c>
      <c r="B12" s="56"/>
      <c r="C12" s="59"/>
      <c r="D12" s="52"/>
      <c r="E12" s="59"/>
      <c r="F12" s="52"/>
      <c r="G12" s="58"/>
      <c r="H12" s="52"/>
      <c r="I12" s="58"/>
      <c r="J12" s="52"/>
      <c r="K12" s="70"/>
      <c r="L12" s="236">
        <f t="shared" si="0"/>
        <v>0</v>
      </c>
      <c r="M12" s="237">
        <f t="shared" si="1"/>
        <v>0</v>
      </c>
      <c r="N12" s="182">
        <f t="shared" si="2"/>
        <v>0</v>
      </c>
    </row>
    <row r="13" spans="1:14" ht="12.75">
      <c r="A13" s="299">
        <f>'II. Kurzbezeichnungen'!A29</f>
        <v>0</v>
      </c>
      <c r="B13" s="56"/>
      <c r="C13" s="59"/>
      <c r="D13" s="52"/>
      <c r="E13" s="59"/>
      <c r="F13" s="52"/>
      <c r="G13" s="58"/>
      <c r="H13" s="52"/>
      <c r="I13" s="58"/>
      <c r="J13" s="52"/>
      <c r="K13" s="70"/>
      <c r="L13" s="236">
        <f t="shared" si="0"/>
        <v>0</v>
      </c>
      <c r="M13" s="237">
        <f t="shared" si="1"/>
        <v>0</v>
      </c>
      <c r="N13" s="182">
        <f t="shared" si="2"/>
        <v>0</v>
      </c>
    </row>
    <row r="14" spans="1:14" ht="12.75">
      <c r="A14" s="299">
        <f>'II. Kurzbezeichnungen'!A30</f>
        <v>0</v>
      </c>
      <c r="B14" s="56"/>
      <c r="C14" s="59"/>
      <c r="D14" s="52"/>
      <c r="E14" s="59"/>
      <c r="F14" s="52"/>
      <c r="G14" s="58"/>
      <c r="H14" s="52"/>
      <c r="I14" s="58"/>
      <c r="J14" s="52"/>
      <c r="K14" s="70"/>
      <c r="L14" s="236">
        <f t="shared" si="0"/>
        <v>0</v>
      </c>
      <c r="M14" s="237">
        <f t="shared" si="1"/>
        <v>0</v>
      </c>
      <c r="N14" s="182">
        <f t="shared" si="2"/>
        <v>0</v>
      </c>
    </row>
    <row r="15" spans="1:14" ht="12.75">
      <c r="A15" s="299">
        <f>'II. Kurzbezeichnungen'!A31</f>
        <v>0</v>
      </c>
      <c r="B15" s="56"/>
      <c r="C15" s="59"/>
      <c r="D15" s="52"/>
      <c r="E15" s="59"/>
      <c r="F15" s="52"/>
      <c r="G15" s="58"/>
      <c r="H15" s="52"/>
      <c r="I15" s="58"/>
      <c r="J15" s="52"/>
      <c r="K15" s="70"/>
      <c r="L15" s="236">
        <f t="shared" si="0"/>
        <v>0</v>
      </c>
      <c r="M15" s="237">
        <f t="shared" si="1"/>
        <v>0</v>
      </c>
      <c r="N15" s="182">
        <f t="shared" si="2"/>
        <v>0</v>
      </c>
    </row>
    <row r="16" spans="1:14" ht="12.75">
      <c r="A16" s="299">
        <f>'II. Kurzbezeichnungen'!A32</f>
        <v>0</v>
      </c>
      <c r="B16" s="56"/>
      <c r="C16" s="59"/>
      <c r="D16" s="52"/>
      <c r="E16" s="59"/>
      <c r="F16" s="52"/>
      <c r="G16" s="58"/>
      <c r="H16" s="52"/>
      <c r="I16" s="58"/>
      <c r="J16" s="52"/>
      <c r="K16" s="70"/>
      <c r="L16" s="236">
        <f t="shared" si="0"/>
        <v>0</v>
      </c>
      <c r="M16" s="237">
        <f t="shared" si="1"/>
        <v>0</v>
      </c>
      <c r="N16" s="182">
        <f t="shared" si="2"/>
        <v>0</v>
      </c>
    </row>
    <row r="17" spans="1:14" ht="12.75">
      <c r="A17" s="299">
        <f>'II. Kurzbezeichnungen'!A33</f>
        <v>0</v>
      </c>
      <c r="B17" s="56"/>
      <c r="C17" s="59"/>
      <c r="D17" s="52"/>
      <c r="E17" s="59"/>
      <c r="F17" s="52"/>
      <c r="G17" s="58"/>
      <c r="H17" s="52"/>
      <c r="I17" s="58"/>
      <c r="J17" s="52"/>
      <c r="K17" s="70"/>
      <c r="L17" s="236">
        <f t="shared" si="0"/>
        <v>0</v>
      </c>
      <c r="M17" s="237">
        <f t="shared" si="1"/>
        <v>0</v>
      </c>
      <c r="N17" s="182">
        <f t="shared" si="2"/>
        <v>0</v>
      </c>
    </row>
    <row r="18" spans="1:14" ht="12.75">
      <c r="A18" s="299">
        <f>'II. Kurzbezeichnungen'!A34</f>
        <v>0</v>
      </c>
      <c r="B18" s="56"/>
      <c r="C18" s="59"/>
      <c r="D18" s="52"/>
      <c r="E18" s="59"/>
      <c r="F18" s="52"/>
      <c r="G18" s="58"/>
      <c r="H18" s="52"/>
      <c r="I18" s="58"/>
      <c r="J18" s="52"/>
      <c r="K18" s="70"/>
      <c r="L18" s="236">
        <f t="shared" si="0"/>
        <v>0</v>
      </c>
      <c r="M18" s="237">
        <f t="shared" si="1"/>
        <v>0</v>
      </c>
      <c r="N18" s="182">
        <f t="shared" si="2"/>
        <v>0</v>
      </c>
    </row>
    <row r="19" spans="1:14" ht="12.75">
      <c r="A19" s="299">
        <f>'II. Kurzbezeichnungen'!A35</f>
        <v>0</v>
      </c>
      <c r="B19" s="56"/>
      <c r="C19" s="59"/>
      <c r="D19" s="52"/>
      <c r="E19" s="59"/>
      <c r="F19" s="52"/>
      <c r="G19" s="58"/>
      <c r="H19" s="52"/>
      <c r="I19" s="58"/>
      <c r="J19" s="52"/>
      <c r="K19" s="70"/>
      <c r="L19" s="236">
        <f t="shared" si="0"/>
        <v>0</v>
      </c>
      <c r="M19" s="237">
        <f t="shared" si="1"/>
        <v>0</v>
      </c>
      <c r="N19" s="182">
        <f t="shared" si="2"/>
        <v>0</v>
      </c>
    </row>
    <row r="20" spans="1:14" ht="12.75">
      <c r="A20" s="299">
        <f>'II. Kurzbezeichnungen'!A36</f>
        <v>0</v>
      </c>
      <c r="B20" s="56"/>
      <c r="C20" s="59"/>
      <c r="D20" s="52"/>
      <c r="E20" s="59"/>
      <c r="F20" s="52"/>
      <c r="G20" s="58"/>
      <c r="H20" s="52"/>
      <c r="I20" s="58"/>
      <c r="J20" s="52"/>
      <c r="K20" s="70"/>
      <c r="L20" s="236">
        <f t="shared" si="0"/>
        <v>0</v>
      </c>
      <c r="M20" s="237">
        <f t="shared" si="1"/>
        <v>0</v>
      </c>
      <c r="N20" s="182">
        <f t="shared" si="2"/>
        <v>0</v>
      </c>
    </row>
    <row r="21" spans="1:14" ht="13.5" thickBot="1">
      <c r="A21" s="299">
        <f>'II. Kurzbezeichnungen'!A37</f>
        <v>0</v>
      </c>
      <c r="B21" s="63"/>
      <c r="C21" s="77"/>
      <c r="D21" s="72"/>
      <c r="E21" s="60"/>
      <c r="F21" s="72"/>
      <c r="G21" s="61"/>
      <c r="H21" s="72"/>
      <c r="I21" s="61"/>
      <c r="J21" s="72"/>
      <c r="K21" s="71"/>
      <c r="L21" s="236">
        <f t="shared" si="0"/>
        <v>0</v>
      </c>
      <c r="M21" s="237">
        <f t="shared" si="1"/>
        <v>0</v>
      </c>
      <c r="N21" s="182">
        <f t="shared" si="2"/>
        <v>0</v>
      </c>
    </row>
    <row r="22" spans="1:14" ht="13.5" thickBot="1">
      <c r="A22" s="232" t="s">
        <v>30</v>
      </c>
      <c r="B22" s="176">
        <f aca="true" t="shared" si="3" ref="B22:I22">SUM(B$7:B$21)</f>
        <v>26000</v>
      </c>
      <c r="C22" s="239">
        <f t="shared" si="3"/>
        <v>44807</v>
      </c>
      <c r="D22" s="238">
        <f t="shared" si="3"/>
        <v>0</v>
      </c>
      <c r="E22" s="239">
        <f t="shared" si="3"/>
        <v>0</v>
      </c>
      <c r="F22" s="238">
        <f t="shared" si="3"/>
        <v>0</v>
      </c>
      <c r="G22" s="240">
        <f t="shared" si="3"/>
        <v>0</v>
      </c>
      <c r="H22" s="238">
        <f t="shared" si="3"/>
        <v>0</v>
      </c>
      <c r="I22" s="240">
        <f t="shared" si="3"/>
        <v>0</v>
      </c>
      <c r="J22" s="238">
        <f>SUM(J7:J21)</f>
        <v>0</v>
      </c>
      <c r="K22" s="188">
        <f>SUM(K7:K21)</f>
        <v>0</v>
      </c>
      <c r="L22" s="238">
        <f>SUM(L7:L21)</f>
        <v>26000</v>
      </c>
      <c r="M22" s="188">
        <f>SUM(M7:M21)</f>
        <v>44807</v>
      </c>
      <c r="N22" s="189">
        <f>SUM(N7:N21)</f>
        <v>70807</v>
      </c>
    </row>
    <row r="23" spans="2:12" ht="12.75">
      <c r="B23" s="772"/>
      <c r="C23" s="53"/>
      <c r="D23" s="53"/>
      <c r="E23" s="53"/>
      <c r="F23" s="53"/>
      <c r="G23" s="53"/>
      <c r="H23" s="53"/>
      <c r="I23" s="53"/>
      <c r="J23" s="53"/>
      <c r="K23" s="78"/>
      <c r="L23" s="78"/>
    </row>
    <row r="24" spans="2:12" ht="12.75">
      <c r="B24" s="772"/>
      <c r="C24" s="53"/>
      <c r="D24" s="53"/>
      <c r="E24" s="53"/>
      <c r="F24" s="53"/>
      <c r="G24" s="53"/>
      <c r="H24" s="53"/>
      <c r="I24" s="53"/>
      <c r="J24" s="53"/>
      <c r="K24" s="530"/>
      <c r="L24" s="530"/>
    </row>
    <row r="25" spans="2:12" ht="12.75">
      <c r="B25" s="53"/>
      <c r="C25" s="53"/>
      <c r="D25" s="53"/>
      <c r="E25" s="53"/>
      <c r="F25" s="53"/>
      <c r="G25" s="53"/>
      <c r="H25" s="53"/>
      <c r="I25" s="53"/>
      <c r="J25" s="53"/>
      <c r="K25" s="530"/>
      <c r="L25" s="530"/>
    </row>
    <row r="26" spans="1:4" ht="12.75">
      <c r="A26" s="108"/>
      <c r="B26" s="108"/>
      <c r="C26" s="108"/>
      <c r="D26" s="108"/>
    </row>
  </sheetData>
  <mergeCells count="9">
    <mergeCell ref="N5:N6"/>
    <mergeCell ref="A5:A6"/>
    <mergeCell ref="A4:N4"/>
    <mergeCell ref="L5:M5"/>
    <mergeCell ref="J5:K5"/>
    <mergeCell ref="D5:E5"/>
    <mergeCell ref="F5:G5"/>
    <mergeCell ref="H5:I5"/>
    <mergeCell ref="B5:C5"/>
  </mergeCells>
  <printOptions/>
  <pageMargins left="0.6" right="0.4" top="1" bottom="0.984251968503937" header="0.5118110236220472" footer="0.5118110236220472"/>
  <pageSetup horizontalDpi="600" verticalDpi="600" orientation="landscape" paperSize="9" scale="57" r:id="rId1"/>
  <headerFooter alignWithMargins="0">
    <oddHeader>&amp;RTeil B - FHplus in COIN
&amp;D</oddHeader>
    <oddFooter>&amp;L&amp;F/&amp;A&amp;RSeite &amp;P von &amp;N</oddFooter>
  </headerFooter>
</worksheet>
</file>

<file path=xl/worksheets/sheet14.xml><?xml version="1.0" encoding="utf-8"?>
<worksheet xmlns="http://schemas.openxmlformats.org/spreadsheetml/2006/main" xmlns:r="http://schemas.openxmlformats.org/officeDocument/2006/relationships">
  <sheetPr>
    <tabColor indexed="9"/>
  </sheetPr>
  <dimension ref="A1:Q131"/>
  <sheetViews>
    <sheetView zoomScale="75" zoomScaleNormal="75" workbookViewId="0" topLeftCell="A31">
      <selection activeCell="K73" sqref="K73"/>
    </sheetView>
  </sheetViews>
  <sheetFormatPr defaultColWidth="11.421875" defaultRowHeight="12.75"/>
  <cols>
    <col min="1" max="1" width="2.00390625" style="0" customWidth="1"/>
    <col min="2" max="2" width="12.00390625" style="0" customWidth="1"/>
    <col min="3" max="3" width="27.140625" style="0" customWidth="1"/>
    <col min="4" max="5" width="20.28125" style="0" customWidth="1"/>
    <col min="6" max="7" width="12.8515625" style="0" customWidth="1"/>
    <col min="8" max="8" width="13.28125" style="0" customWidth="1"/>
    <col min="9" max="9" width="11.28125" style="0" customWidth="1"/>
    <col min="10" max="10" width="8.7109375" style="0" customWidth="1"/>
    <col min="11" max="11" width="14.28125" style="0" customWidth="1"/>
    <col min="12" max="12" width="1.57421875" style="0" customWidth="1"/>
    <col min="13" max="13" width="0.9921875" style="0" hidden="1" customWidth="1"/>
  </cols>
  <sheetData>
    <row r="1" spans="1:12" ht="4.5" customHeight="1">
      <c r="A1" s="350"/>
      <c r="B1" s="351"/>
      <c r="C1" s="351"/>
      <c r="D1" s="351"/>
      <c r="E1" s="351"/>
      <c r="F1" s="351"/>
      <c r="G1" s="351"/>
      <c r="H1" s="351"/>
      <c r="I1" s="351"/>
      <c r="J1" s="352"/>
      <c r="K1" s="351"/>
      <c r="L1" s="350"/>
    </row>
    <row r="2" spans="1:13" ht="18">
      <c r="A2" s="350"/>
      <c r="B2" s="353" t="s">
        <v>383</v>
      </c>
      <c r="C2" s="351"/>
      <c r="D2" s="351"/>
      <c r="E2" s="351"/>
      <c r="F2" s="354"/>
      <c r="G2" s="354"/>
      <c r="H2" s="354"/>
      <c r="I2" s="351"/>
      <c r="J2" s="352"/>
      <c r="K2" s="352"/>
      <c r="L2" s="355"/>
      <c r="M2" s="356"/>
    </row>
    <row r="3" spans="1:13" ht="6.75" customHeight="1">
      <c r="A3" s="357"/>
      <c r="B3" s="354"/>
      <c r="C3" s="354"/>
      <c r="D3" s="354"/>
      <c r="E3" s="351"/>
      <c r="F3" s="354"/>
      <c r="G3" s="354"/>
      <c r="H3" s="354"/>
      <c r="I3" s="354"/>
      <c r="J3" s="354"/>
      <c r="K3" s="354"/>
      <c r="L3" s="358"/>
      <c r="M3" s="356"/>
    </row>
    <row r="4" spans="1:13" ht="12.75">
      <c r="A4" s="357"/>
      <c r="B4" s="354"/>
      <c r="C4" s="354"/>
      <c r="D4" s="354"/>
      <c r="E4" s="354"/>
      <c r="F4" s="354"/>
      <c r="G4" s="354"/>
      <c r="H4" s="354"/>
      <c r="I4" s="969" t="s">
        <v>136</v>
      </c>
      <c r="J4" s="969"/>
      <c r="K4" s="359" t="s">
        <v>137</v>
      </c>
      <c r="L4" s="358"/>
      <c r="M4" s="356"/>
    </row>
    <row r="5" spans="1:12" ht="12.75">
      <c r="A5" s="350"/>
      <c r="B5" s="360" t="s">
        <v>138</v>
      </c>
      <c r="C5" s="970" t="s">
        <v>298</v>
      </c>
      <c r="D5" s="971"/>
      <c r="E5" s="972"/>
      <c r="F5" s="361"/>
      <c r="G5" s="362"/>
      <c r="H5" s="363" t="s">
        <v>139</v>
      </c>
      <c r="I5" s="973">
        <v>39692</v>
      </c>
      <c r="J5" s="974"/>
      <c r="K5" s="364">
        <v>40056</v>
      </c>
      <c r="L5" s="350"/>
    </row>
    <row r="6" spans="1:12" ht="3" customHeight="1">
      <c r="A6" s="350"/>
      <c r="B6" s="360"/>
      <c r="C6" s="365"/>
      <c r="D6" s="365"/>
      <c r="E6" s="365"/>
      <c r="F6" s="362"/>
      <c r="G6" s="362"/>
      <c r="H6" s="363"/>
      <c r="I6" s="366"/>
      <c r="J6" s="366"/>
      <c r="K6" s="367"/>
      <c r="L6" s="350"/>
    </row>
    <row r="7" spans="1:12" ht="12.75">
      <c r="A7" s="350"/>
      <c r="B7" s="368"/>
      <c r="C7" s="360" t="s">
        <v>140</v>
      </c>
      <c r="D7" s="369"/>
      <c r="E7" s="368"/>
      <c r="F7" s="362"/>
      <c r="G7" s="362"/>
      <c r="H7" s="363"/>
      <c r="I7" s="366"/>
      <c r="J7" s="366"/>
      <c r="K7" s="367"/>
      <c r="L7" s="350"/>
    </row>
    <row r="8" spans="1:12" ht="12.75">
      <c r="A8" s="350"/>
      <c r="B8" s="368"/>
      <c r="C8" s="369" t="s">
        <v>141</v>
      </c>
      <c r="D8" s="370" t="s">
        <v>301</v>
      </c>
      <c r="E8" s="368"/>
      <c r="F8" s="362"/>
      <c r="G8" s="362"/>
      <c r="H8" s="363"/>
      <c r="I8" s="366"/>
      <c r="J8" s="366"/>
      <c r="K8" s="367"/>
      <c r="L8" s="350"/>
    </row>
    <row r="9" spans="1:12" ht="3.75" customHeight="1">
      <c r="A9" s="350"/>
      <c r="B9" s="368"/>
      <c r="C9" s="369"/>
      <c r="D9" s="371"/>
      <c r="E9" s="368"/>
      <c r="F9" s="362"/>
      <c r="G9" s="362"/>
      <c r="H9" s="363"/>
      <c r="I9" s="366"/>
      <c r="J9" s="366"/>
      <c r="K9" s="367"/>
      <c r="L9" s="350"/>
    </row>
    <row r="10" spans="1:12" ht="12.75">
      <c r="A10" s="350"/>
      <c r="B10" s="368"/>
      <c r="C10" s="369" t="s">
        <v>142</v>
      </c>
      <c r="D10" s="372"/>
      <c r="E10" s="368"/>
      <c r="F10" s="362"/>
      <c r="G10" s="362"/>
      <c r="H10" s="363"/>
      <c r="I10" s="366"/>
      <c r="J10" s="366"/>
      <c r="K10" s="367"/>
      <c r="L10" s="350"/>
    </row>
    <row r="11" spans="1:12" ht="6" customHeight="1">
      <c r="A11" s="350"/>
      <c r="B11" s="368"/>
      <c r="C11" s="360"/>
      <c r="D11" s="365"/>
      <c r="E11" s="365"/>
      <c r="F11" s="362"/>
      <c r="G11" s="362"/>
      <c r="H11" s="363"/>
      <c r="I11" s="366"/>
      <c r="J11" s="366"/>
      <c r="K11" s="367"/>
      <c r="L11" s="350"/>
    </row>
    <row r="12" spans="1:12" ht="12.75">
      <c r="A12" s="350"/>
      <c r="B12" s="373" t="s">
        <v>143</v>
      </c>
      <c r="C12" s="374" t="s">
        <v>297</v>
      </c>
      <c r="D12" s="375"/>
      <c r="E12" s="375"/>
      <c r="F12" s="351"/>
      <c r="G12" s="351"/>
      <c r="H12" s="351"/>
      <c r="I12" s="351"/>
      <c r="J12" s="352"/>
      <c r="K12" s="376"/>
      <c r="L12" s="377"/>
    </row>
    <row r="13" spans="1:12" ht="12.75">
      <c r="A13" s="350"/>
      <c r="B13" s="981" t="s">
        <v>144</v>
      </c>
      <c r="C13" s="378"/>
      <c r="D13" s="379"/>
      <c r="E13" s="379"/>
      <c r="F13" s="351"/>
      <c r="G13" s="351"/>
      <c r="H13" s="380"/>
      <c r="I13" s="381"/>
      <c r="J13" s="381"/>
      <c r="K13" s="381"/>
      <c r="L13" s="377"/>
    </row>
    <row r="14" spans="1:12" ht="12.75">
      <c r="A14" s="350"/>
      <c r="B14" s="982"/>
      <c r="C14" s="983">
        <f>'I. Deckblatt'!C17:K17</f>
        <v>818999</v>
      </c>
      <c r="D14" s="984"/>
      <c r="E14" s="985"/>
      <c r="F14" s="375"/>
      <c r="G14" s="375"/>
      <c r="H14" s="363"/>
      <c r="I14" s="381"/>
      <c r="J14" s="381"/>
      <c r="K14" s="381"/>
      <c r="L14" s="377"/>
    </row>
    <row r="15" spans="1:12" ht="12.75">
      <c r="A15" s="350"/>
      <c r="B15" s="382"/>
      <c r="C15" s="362"/>
      <c r="D15" s="383"/>
      <c r="E15" s="375"/>
      <c r="F15" s="375"/>
      <c r="G15" s="375"/>
      <c r="H15" s="380"/>
      <c r="I15" s="384"/>
      <c r="J15" s="384"/>
      <c r="K15" s="384"/>
      <c r="L15" s="377"/>
    </row>
    <row r="16" spans="1:12" ht="12.75">
      <c r="A16" s="350"/>
      <c r="B16" s="382" t="s">
        <v>19</v>
      </c>
      <c r="C16" s="362"/>
      <c r="D16" s="383"/>
      <c r="E16" s="375"/>
      <c r="F16" s="375"/>
      <c r="G16" s="375"/>
      <c r="H16" s="380"/>
      <c r="I16" s="384"/>
      <c r="J16" s="384"/>
      <c r="K16" s="384"/>
      <c r="L16" s="377"/>
    </row>
    <row r="17" spans="1:12" ht="3.75" customHeight="1">
      <c r="A17" s="350"/>
      <c r="B17" s="382"/>
      <c r="C17" s="362"/>
      <c r="D17" s="383"/>
      <c r="E17" s="375"/>
      <c r="F17" s="375"/>
      <c r="G17" s="375"/>
      <c r="H17" s="380"/>
      <c r="I17" s="384"/>
      <c r="J17" s="384"/>
      <c r="K17" s="384"/>
      <c r="L17" s="377"/>
    </row>
    <row r="18" spans="1:12" ht="12.75">
      <c r="A18" s="350"/>
      <c r="B18" s="385" t="s">
        <v>343</v>
      </c>
      <c r="C18" s="362" t="s">
        <v>160</v>
      </c>
      <c r="D18" s="383"/>
      <c r="E18" s="375"/>
      <c r="F18" s="375"/>
      <c r="G18" s="375"/>
      <c r="H18" s="380"/>
      <c r="I18" s="384"/>
      <c r="J18" s="384"/>
      <c r="K18" s="384"/>
      <c r="L18" s="377"/>
    </row>
    <row r="19" spans="1:12" ht="3" customHeight="1">
      <c r="A19" s="350"/>
      <c r="B19" s="382"/>
      <c r="C19" s="362"/>
      <c r="D19" s="383"/>
      <c r="E19" s="375"/>
      <c r="F19" s="375"/>
      <c r="G19" s="375"/>
      <c r="H19" s="380"/>
      <c r="I19" s="384"/>
      <c r="J19" s="384"/>
      <c r="K19" s="384"/>
      <c r="L19" s="377"/>
    </row>
    <row r="20" spans="1:12" ht="12.75">
      <c r="A20" s="350"/>
      <c r="B20" s="382"/>
      <c r="C20" s="362"/>
      <c r="D20" s="383"/>
      <c r="E20" s="375"/>
      <c r="F20" s="375"/>
      <c r="G20" s="375"/>
      <c r="H20" s="380"/>
      <c r="I20" s="384"/>
      <c r="J20" s="384"/>
      <c r="K20" s="384"/>
      <c r="L20" s="377"/>
    </row>
    <row r="21" spans="1:12" ht="6" customHeight="1">
      <c r="A21" s="386"/>
      <c r="B21" s="387"/>
      <c r="C21" s="388"/>
      <c r="D21" s="389"/>
      <c r="E21" s="390"/>
      <c r="F21" s="390"/>
      <c r="G21" s="390"/>
      <c r="H21" s="391"/>
      <c r="I21" s="392"/>
      <c r="J21" s="392"/>
      <c r="K21" s="392"/>
      <c r="L21" s="393"/>
    </row>
    <row r="22" spans="1:12" ht="15.75">
      <c r="A22" s="386"/>
      <c r="B22" s="394" t="s">
        <v>36</v>
      </c>
      <c r="C22" s="395"/>
      <c r="D22" s="396"/>
      <c r="E22" s="397"/>
      <c r="F22" s="397"/>
      <c r="G22" s="397"/>
      <c r="H22" s="398"/>
      <c r="I22" s="399"/>
      <c r="J22" s="399"/>
      <c r="K22" s="399"/>
      <c r="L22" s="393"/>
    </row>
    <row r="23" spans="1:12" ht="12.75">
      <c r="A23" s="386"/>
      <c r="B23" s="387"/>
      <c r="C23" s="388"/>
      <c r="D23" s="389"/>
      <c r="E23" s="390"/>
      <c r="F23" s="390"/>
      <c r="G23" s="390"/>
      <c r="H23" s="391"/>
      <c r="I23" s="392"/>
      <c r="J23" s="392"/>
      <c r="K23" s="392"/>
      <c r="L23" s="393"/>
    </row>
    <row r="24" spans="1:12" ht="12.75">
      <c r="A24" s="386"/>
      <c r="B24" s="400" t="s">
        <v>22</v>
      </c>
      <c r="C24" s="401"/>
      <c r="D24" s="401"/>
      <c r="E24" s="401"/>
      <c r="F24" s="401"/>
      <c r="G24" s="401"/>
      <c r="H24" s="401"/>
      <c r="I24" s="401"/>
      <c r="J24" s="401"/>
      <c r="K24" s="402"/>
      <c r="L24" s="386"/>
    </row>
    <row r="25" spans="1:12" ht="25.5">
      <c r="A25" s="386"/>
      <c r="B25" s="403" t="s">
        <v>163</v>
      </c>
      <c r="C25" s="404" t="s">
        <v>35</v>
      </c>
      <c r="D25" s="404" t="s">
        <v>145</v>
      </c>
      <c r="E25" s="977" t="s">
        <v>23</v>
      </c>
      <c r="F25" s="978"/>
      <c r="G25" s="404" t="s">
        <v>146</v>
      </c>
      <c r="H25" s="405"/>
      <c r="I25" s="405" t="s">
        <v>147</v>
      </c>
      <c r="J25" s="405" t="s">
        <v>148</v>
      </c>
      <c r="K25" s="406" t="s">
        <v>149</v>
      </c>
      <c r="L25" s="386"/>
    </row>
    <row r="26" spans="1:14" ht="12.75">
      <c r="A26" s="386"/>
      <c r="B26" s="407" t="s">
        <v>344</v>
      </c>
      <c r="C26" s="408" t="s">
        <v>357</v>
      </c>
      <c r="D26" s="409" t="s">
        <v>313</v>
      </c>
      <c r="E26" s="945" t="s">
        <v>314</v>
      </c>
      <c r="F26" s="946"/>
      <c r="G26" s="410">
        <v>83.75</v>
      </c>
      <c r="H26" s="571"/>
      <c r="I26" s="411">
        <v>0.2</v>
      </c>
      <c r="J26" s="572">
        <v>56.25</v>
      </c>
      <c r="K26" s="412">
        <f aca="true" t="shared" si="0" ref="K26:K46">G26*J26</f>
        <v>4710.9375</v>
      </c>
      <c r="L26" s="386"/>
      <c r="N26" s="770"/>
    </row>
    <row r="27" spans="1:15" ht="12.75">
      <c r="A27" s="386"/>
      <c r="B27" s="407" t="s">
        <v>345</v>
      </c>
      <c r="C27" s="408" t="s">
        <v>358</v>
      </c>
      <c r="D27" s="409" t="s">
        <v>313</v>
      </c>
      <c r="E27" s="945" t="s">
        <v>314</v>
      </c>
      <c r="F27" s="946"/>
      <c r="G27" s="410">
        <v>51.25</v>
      </c>
      <c r="H27" s="571"/>
      <c r="I27" s="411">
        <v>0.2</v>
      </c>
      <c r="J27" s="572">
        <v>56.25</v>
      </c>
      <c r="K27" s="412">
        <f t="shared" si="0"/>
        <v>2882.8125</v>
      </c>
      <c r="L27" s="386"/>
      <c r="N27" s="770"/>
      <c r="O27" s="770"/>
    </row>
    <row r="28" spans="1:16" ht="12.75">
      <c r="A28" s="386"/>
      <c r="B28" s="407" t="s">
        <v>352</v>
      </c>
      <c r="C28" s="408" t="s">
        <v>359</v>
      </c>
      <c r="D28" s="409" t="s">
        <v>313</v>
      </c>
      <c r="E28" s="945" t="s">
        <v>314</v>
      </c>
      <c r="F28" s="946"/>
      <c r="G28" s="410">
        <v>71.25</v>
      </c>
      <c r="H28" s="571"/>
      <c r="I28" s="411">
        <v>0.2</v>
      </c>
      <c r="J28" s="572">
        <v>56.25</v>
      </c>
      <c r="K28" s="412">
        <f t="shared" si="0"/>
        <v>4007.8125</v>
      </c>
      <c r="L28" s="386"/>
      <c r="N28" s="770"/>
      <c r="O28" s="770"/>
      <c r="P28" s="770"/>
    </row>
    <row r="29" spans="1:12" ht="12.75">
      <c r="A29" s="386"/>
      <c r="B29" s="407" t="s">
        <v>346</v>
      </c>
      <c r="C29" s="408" t="s">
        <v>360</v>
      </c>
      <c r="D29" s="409" t="s">
        <v>313</v>
      </c>
      <c r="E29" s="945" t="s">
        <v>314</v>
      </c>
      <c r="F29" s="946"/>
      <c r="G29" s="410">
        <v>55</v>
      </c>
      <c r="H29" s="571"/>
      <c r="I29" s="411">
        <v>0.2</v>
      </c>
      <c r="J29" s="572">
        <v>56.25</v>
      </c>
      <c r="K29" s="412">
        <f>G29*J29</f>
        <v>3093.75</v>
      </c>
      <c r="L29" s="386"/>
    </row>
    <row r="30" spans="1:15" ht="12.75">
      <c r="A30" s="386"/>
      <c r="B30" s="407" t="s">
        <v>349</v>
      </c>
      <c r="C30" s="408" t="s">
        <v>361</v>
      </c>
      <c r="D30" s="409" t="s">
        <v>316</v>
      </c>
      <c r="E30" s="945" t="s">
        <v>317</v>
      </c>
      <c r="F30" s="946"/>
      <c r="G30" s="410">
        <v>22.25</v>
      </c>
      <c r="H30" s="571"/>
      <c r="I30" s="411">
        <v>0.2</v>
      </c>
      <c r="J30" s="572">
        <v>48.21</v>
      </c>
      <c r="K30" s="412">
        <f t="shared" si="0"/>
        <v>1072.6725000000001</v>
      </c>
      <c r="L30" s="386"/>
      <c r="O30" s="770"/>
    </row>
    <row r="31" spans="1:15" ht="12.75">
      <c r="A31" s="386"/>
      <c r="B31" s="407" t="s">
        <v>349</v>
      </c>
      <c r="C31" s="408" t="s">
        <v>362</v>
      </c>
      <c r="D31" s="409" t="s">
        <v>316</v>
      </c>
      <c r="E31" s="945" t="s">
        <v>317</v>
      </c>
      <c r="F31" s="946"/>
      <c r="G31" s="410">
        <v>55.25</v>
      </c>
      <c r="H31" s="571"/>
      <c r="I31" s="411">
        <v>0.2</v>
      </c>
      <c r="J31" s="572">
        <v>48.21</v>
      </c>
      <c r="K31" s="412">
        <f>G31*J31</f>
        <v>2663.6025</v>
      </c>
      <c r="L31" s="386"/>
      <c r="O31" s="770"/>
    </row>
    <row r="32" spans="1:16" ht="12.75">
      <c r="A32" s="386"/>
      <c r="B32" s="407" t="s">
        <v>350</v>
      </c>
      <c r="C32" s="408" t="s">
        <v>363</v>
      </c>
      <c r="D32" s="409" t="s">
        <v>316</v>
      </c>
      <c r="E32" s="945" t="s">
        <v>317</v>
      </c>
      <c r="F32" s="946"/>
      <c r="G32" s="410">
        <v>30</v>
      </c>
      <c r="H32" s="571"/>
      <c r="I32" s="411">
        <v>0.2</v>
      </c>
      <c r="J32" s="572">
        <v>48.21</v>
      </c>
      <c r="K32" s="412">
        <f t="shared" si="0"/>
        <v>1446.3</v>
      </c>
      <c r="L32" s="386"/>
      <c r="P32" s="770"/>
    </row>
    <row r="33" spans="1:16" ht="12.75">
      <c r="A33" s="386"/>
      <c r="B33" s="407" t="s">
        <v>350</v>
      </c>
      <c r="C33" s="408" t="s">
        <v>364</v>
      </c>
      <c r="D33" s="409" t="s">
        <v>316</v>
      </c>
      <c r="E33" s="945" t="s">
        <v>317</v>
      </c>
      <c r="F33" s="946"/>
      <c r="G33" s="410">
        <v>25.75</v>
      </c>
      <c r="H33" s="571"/>
      <c r="I33" s="411">
        <v>0.2</v>
      </c>
      <c r="J33" s="572">
        <v>48.21</v>
      </c>
      <c r="K33" s="412">
        <f>G33*J33</f>
        <v>1241.4075</v>
      </c>
      <c r="L33" s="386"/>
      <c r="P33" s="770"/>
    </row>
    <row r="34" spans="1:15" ht="12.75">
      <c r="A34" s="386"/>
      <c r="B34" s="407" t="s">
        <v>349</v>
      </c>
      <c r="C34" s="408" t="s">
        <v>365</v>
      </c>
      <c r="D34" s="409" t="s">
        <v>319</v>
      </c>
      <c r="E34" s="945" t="s">
        <v>317</v>
      </c>
      <c r="F34" s="946"/>
      <c r="G34" s="410">
        <v>36</v>
      </c>
      <c r="H34" s="571"/>
      <c r="I34" s="411">
        <v>0.2</v>
      </c>
      <c r="J34" s="572">
        <v>44.2</v>
      </c>
      <c r="K34" s="412">
        <f t="shared" si="0"/>
        <v>1591.2</v>
      </c>
      <c r="L34" s="386"/>
      <c r="O34" s="770"/>
    </row>
    <row r="35" spans="1:12" ht="12.75">
      <c r="A35" s="386"/>
      <c r="B35" s="407" t="s">
        <v>351</v>
      </c>
      <c r="C35" s="408" t="s">
        <v>366</v>
      </c>
      <c r="D35" s="409" t="s">
        <v>319</v>
      </c>
      <c r="E35" s="945" t="s">
        <v>317</v>
      </c>
      <c r="F35" s="946"/>
      <c r="G35" s="410">
        <v>16.25</v>
      </c>
      <c r="H35" s="571"/>
      <c r="I35" s="411">
        <v>0.2</v>
      </c>
      <c r="J35" s="572">
        <v>44.2</v>
      </c>
      <c r="K35" s="412">
        <f>G35*J35</f>
        <v>718.25</v>
      </c>
      <c r="L35" s="386"/>
    </row>
    <row r="36" spans="1:16" ht="12.75">
      <c r="A36" s="386"/>
      <c r="B36" s="407" t="s">
        <v>350</v>
      </c>
      <c r="C36" s="408" t="s">
        <v>367</v>
      </c>
      <c r="D36" s="409" t="s">
        <v>319</v>
      </c>
      <c r="E36" s="945" t="s">
        <v>317</v>
      </c>
      <c r="F36" s="946"/>
      <c r="G36" s="410">
        <v>50</v>
      </c>
      <c r="H36" s="571"/>
      <c r="I36" s="411">
        <v>0.2</v>
      </c>
      <c r="J36" s="572">
        <v>44.2</v>
      </c>
      <c r="K36" s="412">
        <f t="shared" si="0"/>
        <v>2210</v>
      </c>
      <c r="L36" s="386"/>
      <c r="P36" s="770"/>
    </row>
    <row r="37" spans="1:15" ht="12.75">
      <c r="A37" s="386"/>
      <c r="B37" s="407" t="s">
        <v>349</v>
      </c>
      <c r="C37" s="408" t="s">
        <v>368</v>
      </c>
      <c r="D37" s="409" t="s">
        <v>320</v>
      </c>
      <c r="E37" s="945" t="s">
        <v>347</v>
      </c>
      <c r="F37" s="946"/>
      <c r="G37" s="410">
        <v>359.25</v>
      </c>
      <c r="H37" s="571"/>
      <c r="I37" s="411">
        <v>0.2</v>
      </c>
      <c r="J37" s="572">
        <v>36.16</v>
      </c>
      <c r="K37" s="412">
        <f t="shared" si="0"/>
        <v>12990.48</v>
      </c>
      <c r="L37" s="386"/>
      <c r="O37" s="770"/>
    </row>
    <row r="38" spans="1:15" ht="12.75">
      <c r="A38" s="386"/>
      <c r="B38" s="407" t="s">
        <v>351</v>
      </c>
      <c r="C38" s="408" t="s">
        <v>369</v>
      </c>
      <c r="D38" s="409" t="s">
        <v>320</v>
      </c>
      <c r="E38" s="945" t="s">
        <v>347</v>
      </c>
      <c r="F38" s="946"/>
      <c r="G38" s="410">
        <v>290</v>
      </c>
      <c r="H38" s="571"/>
      <c r="I38" s="411">
        <v>0.2</v>
      </c>
      <c r="J38" s="572">
        <v>36.16</v>
      </c>
      <c r="K38" s="412">
        <f t="shared" si="0"/>
        <v>10486.4</v>
      </c>
      <c r="L38" s="386"/>
      <c r="O38" s="770"/>
    </row>
    <row r="39" spans="1:12" ht="12.75">
      <c r="A39" s="386"/>
      <c r="B39" s="407" t="s">
        <v>351</v>
      </c>
      <c r="C39" s="408" t="s">
        <v>370</v>
      </c>
      <c r="D39" s="409" t="s">
        <v>320</v>
      </c>
      <c r="E39" s="945" t="s">
        <v>347</v>
      </c>
      <c r="F39" s="946"/>
      <c r="G39" s="410">
        <v>371.25</v>
      </c>
      <c r="H39" s="571"/>
      <c r="I39" s="411">
        <v>0.2</v>
      </c>
      <c r="J39" s="572">
        <v>36.16</v>
      </c>
      <c r="K39" s="412">
        <f t="shared" si="0"/>
        <v>13424.4</v>
      </c>
      <c r="L39" s="386"/>
    </row>
    <row r="40" spans="1:16" ht="12.75">
      <c r="A40" s="386"/>
      <c r="B40" s="407" t="s">
        <v>350</v>
      </c>
      <c r="C40" s="408" t="s">
        <v>371</v>
      </c>
      <c r="D40" s="409" t="s">
        <v>320</v>
      </c>
      <c r="E40" s="945" t="s">
        <v>347</v>
      </c>
      <c r="F40" s="946"/>
      <c r="G40" s="410">
        <v>312</v>
      </c>
      <c r="H40" s="571"/>
      <c r="I40" s="411">
        <v>0.2</v>
      </c>
      <c r="J40" s="572">
        <v>36.16</v>
      </c>
      <c r="K40" s="412">
        <f t="shared" si="0"/>
        <v>11281.919999999998</v>
      </c>
      <c r="L40" s="386"/>
      <c r="P40" s="770"/>
    </row>
    <row r="41" spans="1:15" ht="12.75">
      <c r="A41" s="386"/>
      <c r="B41" s="407" t="s">
        <v>349</v>
      </c>
      <c r="C41" s="408" t="s">
        <v>372</v>
      </c>
      <c r="D41" s="409" t="s">
        <v>322</v>
      </c>
      <c r="E41" s="945" t="s">
        <v>347</v>
      </c>
      <c r="F41" s="946"/>
      <c r="G41" s="410">
        <v>500.25</v>
      </c>
      <c r="H41" s="571"/>
      <c r="I41" s="411">
        <v>0.2</v>
      </c>
      <c r="J41" s="572">
        <v>36.16</v>
      </c>
      <c r="K41" s="412">
        <f t="shared" si="0"/>
        <v>18089.039999999997</v>
      </c>
      <c r="L41" s="386"/>
      <c r="O41" s="770"/>
    </row>
    <row r="42" spans="1:12" ht="12.75">
      <c r="A42" s="386"/>
      <c r="B42" s="407" t="s">
        <v>351</v>
      </c>
      <c r="C42" s="408" t="s">
        <v>373</v>
      </c>
      <c r="D42" s="409" t="s">
        <v>322</v>
      </c>
      <c r="E42" s="945" t="s">
        <v>347</v>
      </c>
      <c r="F42" s="946"/>
      <c r="G42" s="410">
        <v>375.5</v>
      </c>
      <c r="H42" s="571"/>
      <c r="I42" s="411">
        <v>0.2</v>
      </c>
      <c r="J42" s="572">
        <v>36.16</v>
      </c>
      <c r="K42" s="412">
        <f t="shared" si="0"/>
        <v>13578.079999999998</v>
      </c>
      <c r="L42" s="386"/>
    </row>
    <row r="43" spans="1:16" ht="12.75">
      <c r="A43" s="386"/>
      <c r="B43" s="407" t="s">
        <v>350</v>
      </c>
      <c r="C43" s="408" t="s">
        <v>374</v>
      </c>
      <c r="D43" s="409" t="s">
        <v>322</v>
      </c>
      <c r="E43" s="945" t="s">
        <v>347</v>
      </c>
      <c r="F43" s="946"/>
      <c r="G43" s="410">
        <v>178</v>
      </c>
      <c r="H43" s="571"/>
      <c r="I43" s="411">
        <v>0.2</v>
      </c>
      <c r="J43" s="572">
        <v>36.16</v>
      </c>
      <c r="K43" s="412">
        <f t="shared" si="0"/>
        <v>6436.48</v>
      </c>
      <c r="L43" s="386"/>
      <c r="P43" s="770"/>
    </row>
    <row r="44" spans="1:15" ht="12.75">
      <c r="A44" s="386"/>
      <c r="B44" s="407" t="s">
        <v>349</v>
      </c>
      <c r="C44" s="408" t="s">
        <v>365</v>
      </c>
      <c r="D44" s="409" t="s">
        <v>324</v>
      </c>
      <c r="E44" s="945" t="s">
        <v>348</v>
      </c>
      <c r="F44" s="946"/>
      <c r="G44" s="410">
        <v>388.5</v>
      </c>
      <c r="H44" s="571"/>
      <c r="I44" s="411">
        <v>0.2</v>
      </c>
      <c r="J44" s="572">
        <v>8.04</v>
      </c>
      <c r="K44" s="412">
        <f t="shared" si="0"/>
        <v>3123.5399999999995</v>
      </c>
      <c r="L44" s="386"/>
      <c r="O44" s="770"/>
    </row>
    <row r="45" spans="1:15" ht="12.75">
      <c r="A45" s="386"/>
      <c r="B45" s="407" t="s">
        <v>349</v>
      </c>
      <c r="C45" s="408" t="s">
        <v>375</v>
      </c>
      <c r="D45" s="409" t="s">
        <v>324</v>
      </c>
      <c r="E45" s="945" t="s">
        <v>348</v>
      </c>
      <c r="F45" s="946"/>
      <c r="G45" s="410">
        <v>400</v>
      </c>
      <c r="H45" s="571"/>
      <c r="I45" s="411">
        <v>0.2</v>
      </c>
      <c r="J45" s="572">
        <v>8.04</v>
      </c>
      <c r="K45" s="412">
        <f t="shared" si="0"/>
        <v>3215.9999999999995</v>
      </c>
      <c r="L45" s="386"/>
      <c r="O45" s="770"/>
    </row>
    <row r="46" spans="1:12" ht="13.5" thickBot="1">
      <c r="A46" s="386"/>
      <c r="B46" s="413"/>
      <c r="C46" s="752"/>
      <c r="D46" s="753"/>
      <c r="E46" s="979"/>
      <c r="F46" s="980"/>
      <c r="G46" s="414"/>
      <c r="H46" s="573"/>
      <c r="I46" s="415"/>
      <c r="J46" s="754"/>
      <c r="K46" s="416">
        <f t="shared" si="0"/>
        <v>0</v>
      </c>
      <c r="L46" s="386"/>
    </row>
    <row r="47" spans="1:16" ht="13.5" thickTop="1">
      <c r="A47" s="386"/>
      <c r="B47" s="417"/>
      <c r="C47" s="418" t="s">
        <v>30</v>
      </c>
      <c r="D47" s="755"/>
      <c r="E47" s="419"/>
      <c r="F47" s="420"/>
      <c r="G47" s="420">
        <f>SUM(G26:G46)</f>
        <v>3671.5</v>
      </c>
      <c r="H47" s="421"/>
      <c r="I47" s="422"/>
      <c r="J47" s="423"/>
      <c r="K47" s="424">
        <f>SUM(K26:K46)</f>
        <v>118265.08499999999</v>
      </c>
      <c r="L47" s="386"/>
      <c r="N47" s="771"/>
      <c r="O47" s="771"/>
      <c r="P47" s="771"/>
    </row>
    <row r="48" spans="1:12" ht="12.75">
      <c r="A48" s="386"/>
      <c r="B48" s="392"/>
      <c r="C48" s="391"/>
      <c r="D48" s="391"/>
      <c r="E48" s="473"/>
      <c r="F48" s="531"/>
      <c r="G48" s="531"/>
      <c r="H48" s="532"/>
      <c r="I48" s="533"/>
      <c r="J48" s="534"/>
      <c r="K48" s="475"/>
      <c r="L48" s="386"/>
    </row>
    <row r="49" spans="1:12" ht="12.75">
      <c r="A49" s="386"/>
      <c r="B49" s="975" t="s">
        <v>293</v>
      </c>
      <c r="C49" s="976"/>
      <c r="D49" s="976"/>
      <c r="E49" s="427"/>
      <c r="F49" s="427"/>
      <c r="G49" s="427"/>
      <c r="H49" s="427"/>
      <c r="I49" s="427"/>
      <c r="J49" s="401"/>
      <c r="K49" s="428"/>
      <c r="L49" s="386"/>
    </row>
    <row r="50" spans="1:12" ht="38.25">
      <c r="A50" s="386"/>
      <c r="B50" s="429" t="s">
        <v>163</v>
      </c>
      <c r="C50" s="519" t="s">
        <v>35</v>
      </c>
      <c r="D50" s="518" t="s">
        <v>206</v>
      </c>
      <c r="E50" s="430" t="s">
        <v>150</v>
      </c>
      <c r="F50" s="431" t="s">
        <v>207</v>
      </c>
      <c r="G50" s="431" t="s">
        <v>208</v>
      </c>
      <c r="H50" s="999" t="s">
        <v>209</v>
      </c>
      <c r="I50" s="1000"/>
      <c r="J50" s="431" t="s">
        <v>380</v>
      </c>
      <c r="K50" s="431" t="s">
        <v>179</v>
      </c>
      <c r="L50" s="386"/>
    </row>
    <row r="51" spans="1:15" ht="12.75">
      <c r="A51" s="386"/>
      <c r="B51" s="433" t="s">
        <v>349</v>
      </c>
      <c r="C51" s="574" t="s">
        <v>353</v>
      </c>
      <c r="D51" s="749">
        <v>4</v>
      </c>
      <c r="E51" s="436" t="s">
        <v>379</v>
      </c>
      <c r="F51" s="437">
        <v>39759</v>
      </c>
      <c r="G51" s="438">
        <v>16000</v>
      </c>
      <c r="H51" s="1001">
        <v>4000</v>
      </c>
      <c r="I51" s="1002"/>
      <c r="J51" s="750">
        <v>0.5</v>
      </c>
      <c r="K51" s="440">
        <f aca="true" t="shared" si="1" ref="K51:K57">H51*J51</f>
        <v>2000</v>
      </c>
      <c r="L51" s="386"/>
      <c r="O51" s="770"/>
    </row>
    <row r="52" spans="1:12" ht="12.75">
      <c r="A52" s="386"/>
      <c r="B52" s="756"/>
      <c r="C52" s="574"/>
      <c r="D52" s="757"/>
      <c r="E52" s="758"/>
      <c r="F52" s="759"/>
      <c r="G52" s="760"/>
      <c r="H52" s="1001"/>
      <c r="I52" s="1002"/>
      <c r="J52" s="750"/>
      <c r="K52" s="440">
        <f t="shared" si="1"/>
        <v>0</v>
      </c>
      <c r="L52" s="386"/>
    </row>
    <row r="53" spans="1:12" ht="12.75">
      <c r="A53" s="386"/>
      <c r="B53" s="756"/>
      <c r="C53" s="574"/>
      <c r="D53" s="757"/>
      <c r="E53" s="758"/>
      <c r="F53" s="759"/>
      <c r="G53" s="760"/>
      <c r="H53" s="1001"/>
      <c r="I53" s="1002"/>
      <c r="J53" s="750"/>
      <c r="K53" s="440">
        <f t="shared" si="1"/>
        <v>0</v>
      </c>
      <c r="L53" s="386"/>
    </row>
    <row r="54" spans="1:12" ht="12.75">
      <c r="A54" s="386"/>
      <c r="B54" s="756"/>
      <c r="C54" s="574"/>
      <c r="D54" s="757"/>
      <c r="E54" s="758"/>
      <c r="F54" s="759"/>
      <c r="G54" s="760"/>
      <c r="H54" s="1001"/>
      <c r="I54" s="1002"/>
      <c r="J54" s="750"/>
      <c r="K54" s="440">
        <f t="shared" si="1"/>
        <v>0</v>
      </c>
      <c r="L54" s="386"/>
    </row>
    <row r="55" spans="1:12" ht="12.75">
      <c r="A55" s="386"/>
      <c r="B55" s="756"/>
      <c r="C55" s="574"/>
      <c r="D55" s="757"/>
      <c r="E55" s="758"/>
      <c r="F55" s="759"/>
      <c r="G55" s="760"/>
      <c r="H55" s="1001"/>
      <c r="I55" s="1002"/>
      <c r="J55" s="750"/>
      <c r="K55" s="440">
        <f t="shared" si="1"/>
        <v>0</v>
      </c>
      <c r="L55" s="386"/>
    </row>
    <row r="56" spans="1:12" ht="12.75">
      <c r="A56" s="386"/>
      <c r="B56" s="756"/>
      <c r="C56" s="574"/>
      <c r="D56" s="757"/>
      <c r="E56" s="758"/>
      <c r="F56" s="759"/>
      <c r="G56" s="760"/>
      <c r="H56" s="1001"/>
      <c r="I56" s="1002"/>
      <c r="J56" s="750"/>
      <c r="K56" s="440">
        <f t="shared" si="1"/>
        <v>0</v>
      </c>
      <c r="L56" s="386"/>
    </row>
    <row r="57" spans="1:12" ht="13.5" thickBot="1">
      <c r="A57" s="386"/>
      <c r="B57" s="761"/>
      <c r="C57" s="575"/>
      <c r="D57" s="762"/>
      <c r="E57" s="763"/>
      <c r="F57" s="764"/>
      <c r="G57" s="765"/>
      <c r="H57" s="1003"/>
      <c r="I57" s="1004"/>
      <c r="J57" s="751"/>
      <c r="K57" s="416">
        <f t="shared" si="1"/>
        <v>0</v>
      </c>
      <c r="L57" s="386"/>
    </row>
    <row r="58" spans="1:12" ht="13.5" thickTop="1">
      <c r="A58" s="386"/>
      <c r="B58" s="445"/>
      <c r="C58" s="418" t="s">
        <v>30</v>
      </c>
      <c r="D58" s="446"/>
      <c r="E58" s="447"/>
      <c r="F58" s="448"/>
      <c r="G58" s="448"/>
      <c r="H58" s="447"/>
      <c r="I58" s="447"/>
      <c r="J58" s="449"/>
      <c r="K58" s="450">
        <f>SUM(K51:K57)</f>
        <v>2000</v>
      </c>
      <c r="L58" s="386"/>
    </row>
    <row r="59" spans="1:12" ht="12.75">
      <c r="A59" s="386"/>
      <c r="B59" s="392"/>
      <c r="C59" s="425"/>
      <c r="D59" s="425"/>
      <c r="E59" s="425"/>
      <c r="F59" s="425"/>
      <c r="G59" s="425"/>
      <c r="H59" s="425"/>
      <c r="I59" s="425"/>
      <c r="J59" s="426"/>
      <c r="K59" s="425"/>
      <c r="L59" s="386"/>
    </row>
    <row r="60" spans="1:12" ht="12.75">
      <c r="A60" s="386"/>
      <c r="B60" s="975" t="s">
        <v>294</v>
      </c>
      <c r="C60" s="976"/>
      <c r="D60" s="976"/>
      <c r="E60" s="427"/>
      <c r="F60" s="427"/>
      <c r="G60" s="427"/>
      <c r="H60" s="427"/>
      <c r="I60" s="427"/>
      <c r="J60" s="401"/>
      <c r="K60" s="428"/>
      <c r="L60" s="386"/>
    </row>
    <row r="61" spans="1:12" ht="25.5">
      <c r="A61" s="386"/>
      <c r="B61" s="429" t="s">
        <v>163</v>
      </c>
      <c r="C61" s="570" t="s">
        <v>210</v>
      </c>
      <c r="D61" s="576"/>
      <c r="E61" s="518"/>
      <c r="F61" s="999" t="s">
        <v>211</v>
      </c>
      <c r="G61" s="1000"/>
      <c r="H61" s="999" t="s">
        <v>212</v>
      </c>
      <c r="I61" s="1006"/>
      <c r="J61" s="1000"/>
      <c r="K61" s="520" t="s">
        <v>149</v>
      </c>
      <c r="L61" s="386"/>
    </row>
    <row r="62" spans="1:16" ht="12.75">
      <c r="A62" s="386"/>
      <c r="B62" s="433" t="s">
        <v>350</v>
      </c>
      <c r="C62" s="577" t="s">
        <v>381</v>
      </c>
      <c r="D62" s="578"/>
      <c r="E62" s="579"/>
      <c r="F62" s="1001">
        <v>2</v>
      </c>
      <c r="G62" s="1002"/>
      <c r="H62" s="1001">
        <v>30</v>
      </c>
      <c r="I62" s="1007"/>
      <c r="J62" s="1002"/>
      <c r="K62" s="440">
        <f aca="true" t="shared" si="2" ref="K62:K68">F62*H62</f>
        <v>60</v>
      </c>
      <c r="L62" s="386"/>
      <c r="P62" s="770"/>
    </row>
    <row r="63" spans="1:12" ht="12.75">
      <c r="A63" s="386"/>
      <c r="B63" s="756"/>
      <c r="C63" s="580"/>
      <c r="D63" s="581"/>
      <c r="E63" s="579"/>
      <c r="F63" s="1001"/>
      <c r="G63" s="1002"/>
      <c r="H63" s="1001"/>
      <c r="I63" s="1007"/>
      <c r="J63" s="1002"/>
      <c r="K63" s="440">
        <f t="shared" si="2"/>
        <v>0</v>
      </c>
      <c r="L63" s="386"/>
    </row>
    <row r="64" spans="1:12" ht="12.75">
      <c r="A64" s="386"/>
      <c r="B64" s="756"/>
      <c r="C64" s="580"/>
      <c r="D64" s="581"/>
      <c r="E64" s="579"/>
      <c r="F64" s="1001"/>
      <c r="G64" s="1002"/>
      <c r="H64" s="1001"/>
      <c r="I64" s="1007"/>
      <c r="J64" s="1002"/>
      <c r="K64" s="440">
        <f t="shared" si="2"/>
        <v>0</v>
      </c>
      <c r="L64" s="386"/>
    </row>
    <row r="65" spans="1:12" ht="12.75">
      <c r="A65" s="386"/>
      <c r="B65" s="756"/>
      <c r="C65" s="580"/>
      <c r="D65" s="581"/>
      <c r="E65" s="579"/>
      <c r="F65" s="1001"/>
      <c r="G65" s="1002"/>
      <c r="H65" s="1001"/>
      <c r="I65" s="1007"/>
      <c r="J65" s="1002"/>
      <c r="K65" s="440">
        <f t="shared" si="2"/>
        <v>0</v>
      </c>
      <c r="L65" s="386"/>
    </row>
    <row r="66" spans="1:12" ht="12.75">
      <c r="A66" s="386"/>
      <c r="B66" s="756"/>
      <c r="C66" s="580"/>
      <c r="D66" s="581"/>
      <c r="E66" s="579"/>
      <c r="F66" s="1001"/>
      <c r="G66" s="1002"/>
      <c r="H66" s="1001"/>
      <c r="I66" s="1007"/>
      <c r="J66" s="1002"/>
      <c r="K66" s="440">
        <f t="shared" si="2"/>
        <v>0</v>
      </c>
      <c r="L66" s="386"/>
    </row>
    <row r="67" spans="1:12" ht="12.75">
      <c r="A67" s="386"/>
      <c r="B67" s="756"/>
      <c r="C67" s="580"/>
      <c r="D67" s="581"/>
      <c r="E67" s="579"/>
      <c r="F67" s="1001"/>
      <c r="G67" s="1002"/>
      <c r="H67" s="1001"/>
      <c r="I67" s="1007"/>
      <c r="J67" s="1002"/>
      <c r="K67" s="440">
        <f t="shared" si="2"/>
        <v>0</v>
      </c>
      <c r="L67" s="386"/>
    </row>
    <row r="68" spans="1:12" ht="13.5" thickBot="1">
      <c r="A68" s="386"/>
      <c r="B68" s="761"/>
      <c r="C68" s="766"/>
      <c r="D68" s="767"/>
      <c r="E68" s="582"/>
      <c r="F68" s="1003"/>
      <c r="G68" s="1004"/>
      <c r="H68" s="1003"/>
      <c r="I68" s="1008"/>
      <c r="J68" s="1004"/>
      <c r="K68" s="416">
        <f t="shared" si="2"/>
        <v>0</v>
      </c>
      <c r="L68" s="386"/>
    </row>
    <row r="69" spans="1:12" ht="13.5" thickTop="1">
      <c r="A69" s="386"/>
      <c r="B69" s="445"/>
      <c r="C69" s="418" t="s">
        <v>30</v>
      </c>
      <c r="D69" s="446"/>
      <c r="E69" s="447"/>
      <c r="F69" s="583"/>
      <c r="G69" s="583"/>
      <c r="H69" s="584"/>
      <c r="I69" s="584"/>
      <c r="J69" s="585"/>
      <c r="K69" s="586">
        <f>SUM(K62:K68)</f>
        <v>60</v>
      </c>
      <c r="L69" s="386"/>
    </row>
    <row r="70" spans="1:12" ht="12.75">
      <c r="A70" s="386"/>
      <c r="B70" s="587" t="s">
        <v>293</v>
      </c>
      <c r="C70" s="578"/>
      <c r="D70" s="578"/>
      <c r="E70" s="588"/>
      <c r="F70" s="1005"/>
      <c r="G70" s="1005"/>
      <c r="H70" s="589"/>
      <c r="I70" s="590"/>
      <c r="J70" s="591"/>
      <c r="K70" s="440">
        <f>K58</f>
        <v>2000</v>
      </c>
      <c r="L70" s="386"/>
    </row>
    <row r="71" spans="1:12" ht="13.5" thickBot="1">
      <c r="A71" s="386"/>
      <c r="B71" s="592" t="s">
        <v>294</v>
      </c>
      <c r="C71" s="593"/>
      <c r="D71" s="593"/>
      <c r="E71" s="594"/>
      <c r="F71" s="1005"/>
      <c r="G71" s="1005"/>
      <c r="H71" s="589"/>
      <c r="I71" s="590"/>
      <c r="J71" s="591"/>
      <c r="K71" s="412">
        <f>K69</f>
        <v>60</v>
      </c>
      <c r="L71" s="386"/>
    </row>
    <row r="72" spans="1:12" ht="13.5" thickTop="1">
      <c r="A72" s="386"/>
      <c r="B72" s="595"/>
      <c r="C72" s="596" t="s">
        <v>30</v>
      </c>
      <c r="D72" s="597"/>
      <c r="E72" s="584"/>
      <c r="F72" s="583"/>
      <c r="G72" s="583"/>
      <c r="H72" s="584"/>
      <c r="I72" s="584"/>
      <c r="J72" s="585"/>
      <c r="K72" s="586">
        <f>SUM(K70:K71)</f>
        <v>2060</v>
      </c>
      <c r="L72" s="386"/>
    </row>
    <row r="73" spans="1:12" ht="12.75">
      <c r="A73" s="386"/>
      <c r="B73" s="392"/>
      <c r="C73" s="425"/>
      <c r="D73" s="425"/>
      <c r="E73" s="425"/>
      <c r="F73" s="425"/>
      <c r="G73" s="425"/>
      <c r="H73" s="425"/>
      <c r="I73" s="425"/>
      <c r="J73" s="426"/>
      <c r="K73" s="425"/>
      <c r="L73" s="386"/>
    </row>
    <row r="74" spans="1:12" ht="12.75">
      <c r="A74" s="386"/>
      <c r="B74" s="975" t="s">
        <v>165</v>
      </c>
      <c r="C74" s="976"/>
      <c r="D74" s="976"/>
      <c r="E74" s="427"/>
      <c r="F74" s="427"/>
      <c r="G74" s="427"/>
      <c r="H74" s="427"/>
      <c r="I74" s="427"/>
      <c r="J74" s="401"/>
      <c r="K74" s="428"/>
      <c r="L74" s="386"/>
    </row>
    <row r="75" spans="1:12" ht="25.5">
      <c r="A75" s="386"/>
      <c r="B75" s="429" t="s">
        <v>163</v>
      </c>
      <c r="C75" s="955" t="s">
        <v>167</v>
      </c>
      <c r="D75" s="955"/>
      <c r="E75" s="956"/>
      <c r="F75" s="957" t="s">
        <v>145</v>
      </c>
      <c r="G75" s="958"/>
      <c r="H75" s="959"/>
      <c r="I75" s="991" t="s">
        <v>168</v>
      </c>
      <c r="J75" s="956"/>
      <c r="K75" s="521" t="s">
        <v>149</v>
      </c>
      <c r="L75" s="386"/>
    </row>
    <row r="76" spans="1:14" ht="12.75">
      <c r="A76" s="386"/>
      <c r="B76" s="433" t="s">
        <v>344</v>
      </c>
      <c r="C76" s="949" t="s">
        <v>384</v>
      </c>
      <c r="D76" s="950"/>
      <c r="E76" s="951"/>
      <c r="F76" s="952" t="s">
        <v>382</v>
      </c>
      <c r="G76" s="953"/>
      <c r="H76" s="954"/>
      <c r="I76" s="992">
        <v>39701</v>
      </c>
      <c r="J76" s="993"/>
      <c r="K76" s="769">
        <v>55</v>
      </c>
      <c r="L76" s="386"/>
      <c r="N76" s="770"/>
    </row>
    <row r="77" spans="1:14" ht="12.75">
      <c r="A77" s="386"/>
      <c r="B77" s="433" t="s">
        <v>344</v>
      </c>
      <c r="C77" s="949" t="s">
        <v>385</v>
      </c>
      <c r="D77" s="950"/>
      <c r="E77" s="951"/>
      <c r="F77" s="952" t="s">
        <v>382</v>
      </c>
      <c r="G77" s="953"/>
      <c r="H77" s="954"/>
      <c r="I77" s="992">
        <v>39703</v>
      </c>
      <c r="J77" s="993"/>
      <c r="K77" s="769">
        <v>28</v>
      </c>
      <c r="L77" s="386"/>
      <c r="N77" s="770"/>
    </row>
    <row r="78" spans="1:12" ht="12.75">
      <c r="A78" s="386"/>
      <c r="B78" s="433"/>
      <c r="C78" s="949"/>
      <c r="D78" s="950"/>
      <c r="E78" s="951"/>
      <c r="F78" s="952"/>
      <c r="G78" s="953"/>
      <c r="H78" s="954"/>
      <c r="I78" s="992"/>
      <c r="J78" s="993"/>
      <c r="K78" s="769"/>
      <c r="L78" s="386"/>
    </row>
    <row r="79" spans="1:12" ht="12.75">
      <c r="A79" s="386"/>
      <c r="B79" s="433"/>
      <c r="C79" s="949"/>
      <c r="D79" s="950"/>
      <c r="E79" s="951"/>
      <c r="F79" s="952"/>
      <c r="G79" s="953"/>
      <c r="H79" s="954"/>
      <c r="I79" s="992"/>
      <c r="J79" s="993"/>
      <c r="K79" s="769"/>
      <c r="L79" s="386"/>
    </row>
    <row r="80" spans="1:12" ht="12.75">
      <c r="A80" s="386"/>
      <c r="B80" s="433"/>
      <c r="C80" s="949"/>
      <c r="D80" s="950"/>
      <c r="E80" s="951"/>
      <c r="F80" s="952"/>
      <c r="G80" s="953"/>
      <c r="H80" s="954"/>
      <c r="I80" s="992"/>
      <c r="J80" s="993"/>
      <c r="K80" s="769"/>
      <c r="L80" s="386"/>
    </row>
    <row r="81" spans="1:12" ht="12.75">
      <c r="A81" s="386"/>
      <c r="B81" s="433"/>
      <c r="C81" s="949"/>
      <c r="D81" s="950"/>
      <c r="E81" s="951"/>
      <c r="F81" s="952"/>
      <c r="G81" s="953"/>
      <c r="H81" s="954"/>
      <c r="I81" s="992"/>
      <c r="J81" s="993"/>
      <c r="K81" s="769"/>
      <c r="L81" s="386"/>
    </row>
    <row r="82" spans="1:12" ht="13.5" thickBot="1">
      <c r="A82" s="386"/>
      <c r="B82" s="413"/>
      <c r="C82" s="962"/>
      <c r="D82" s="963"/>
      <c r="E82" s="964"/>
      <c r="F82" s="996"/>
      <c r="G82" s="997"/>
      <c r="H82" s="998"/>
      <c r="I82" s="994"/>
      <c r="J82" s="995"/>
      <c r="K82" s="754"/>
      <c r="L82" s="386"/>
    </row>
    <row r="83" spans="1:12" ht="13.5" thickTop="1">
      <c r="A83" s="386"/>
      <c r="B83" s="445"/>
      <c r="C83" s="418" t="s">
        <v>30</v>
      </c>
      <c r="D83" s="446"/>
      <c r="E83" s="447"/>
      <c r="F83" s="448"/>
      <c r="G83" s="448"/>
      <c r="H83" s="447"/>
      <c r="I83" s="447"/>
      <c r="J83" s="449"/>
      <c r="K83" s="450">
        <f>SUM(K76:K82)</f>
        <v>83</v>
      </c>
      <c r="L83" s="386"/>
    </row>
    <row r="84" spans="1:12" ht="12.75">
      <c r="A84" s="386"/>
      <c r="B84" s="392"/>
      <c r="C84" s="425"/>
      <c r="D84" s="425"/>
      <c r="E84" s="425"/>
      <c r="F84" s="425"/>
      <c r="G84" s="425"/>
      <c r="H84" s="425"/>
      <c r="I84" s="425"/>
      <c r="J84" s="426"/>
      <c r="K84" s="425"/>
      <c r="L84" s="386"/>
    </row>
    <row r="85" spans="1:12" ht="12.75">
      <c r="A85" s="386"/>
      <c r="B85" s="975" t="s">
        <v>164</v>
      </c>
      <c r="C85" s="976"/>
      <c r="D85" s="976"/>
      <c r="E85" s="427"/>
      <c r="F85" s="427"/>
      <c r="G85" s="427"/>
      <c r="H85" s="427"/>
      <c r="I85" s="427"/>
      <c r="J85" s="401"/>
      <c r="K85" s="428"/>
      <c r="L85" s="386"/>
    </row>
    <row r="86" spans="1:12" ht="35.25">
      <c r="A86" s="386"/>
      <c r="B86" s="429" t="s">
        <v>163</v>
      </c>
      <c r="C86" s="965" t="s">
        <v>35</v>
      </c>
      <c r="D86" s="966"/>
      <c r="E86" s="430" t="s">
        <v>150</v>
      </c>
      <c r="F86" s="431" t="s">
        <v>151</v>
      </c>
      <c r="G86" s="431" t="s">
        <v>152</v>
      </c>
      <c r="H86" s="431" t="s">
        <v>153</v>
      </c>
      <c r="I86" s="431" t="s">
        <v>161</v>
      </c>
      <c r="J86" s="430" t="s">
        <v>154</v>
      </c>
      <c r="K86" s="432" t="s">
        <v>149</v>
      </c>
      <c r="L86" s="386"/>
    </row>
    <row r="87" spans="1:14" ht="12.75">
      <c r="A87" s="386"/>
      <c r="B87" s="433" t="s">
        <v>344</v>
      </c>
      <c r="C87" s="960" t="s">
        <v>386</v>
      </c>
      <c r="D87" s="961"/>
      <c r="E87" s="436" t="s">
        <v>378</v>
      </c>
      <c r="F87" s="437">
        <v>39783</v>
      </c>
      <c r="G87" s="438">
        <v>120</v>
      </c>
      <c r="H87" s="437">
        <v>39783</v>
      </c>
      <c r="I87" s="438">
        <v>120</v>
      </c>
      <c r="J87" s="439">
        <v>0.2</v>
      </c>
      <c r="K87" s="440">
        <f aca="true" t="shared" si="3" ref="K87:K93">I87/(1+J87)</f>
        <v>100</v>
      </c>
      <c r="L87" s="386"/>
      <c r="N87" s="770"/>
    </row>
    <row r="88" spans="1:14" ht="12.75">
      <c r="A88" s="386"/>
      <c r="B88" s="433" t="s">
        <v>344</v>
      </c>
      <c r="C88" s="434" t="s">
        <v>355</v>
      </c>
      <c r="D88" s="435"/>
      <c r="E88" s="436" t="s">
        <v>387</v>
      </c>
      <c r="F88" s="437">
        <v>39752</v>
      </c>
      <c r="G88" s="438">
        <v>79.9</v>
      </c>
      <c r="H88" s="437">
        <v>39752</v>
      </c>
      <c r="I88" s="438">
        <v>79.9</v>
      </c>
      <c r="J88" s="439">
        <v>0.2</v>
      </c>
      <c r="K88" s="440">
        <f t="shared" si="3"/>
        <v>66.58333333333334</v>
      </c>
      <c r="L88" s="386"/>
      <c r="N88" s="770"/>
    </row>
    <row r="89" spans="1:15" ht="12.75">
      <c r="A89" s="386"/>
      <c r="B89" s="433" t="s">
        <v>349</v>
      </c>
      <c r="C89" s="434" t="s">
        <v>356</v>
      </c>
      <c r="D89" s="435"/>
      <c r="E89" s="436" t="s">
        <v>388</v>
      </c>
      <c r="F89" s="437">
        <v>39787</v>
      </c>
      <c r="G89" s="438">
        <v>70</v>
      </c>
      <c r="H89" s="437">
        <v>39787</v>
      </c>
      <c r="I89" s="438">
        <v>70</v>
      </c>
      <c r="J89" s="439">
        <v>0.1</v>
      </c>
      <c r="K89" s="440">
        <f t="shared" si="3"/>
        <v>63.63636363636363</v>
      </c>
      <c r="L89" s="386"/>
      <c r="O89" s="770"/>
    </row>
    <row r="90" spans="1:15" ht="12.75">
      <c r="A90" s="386"/>
      <c r="B90" s="433" t="s">
        <v>350</v>
      </c>
      <c r="C90" s="434" t="s">
        <v>354</v>
      </c>
      <c r="D90" s="435"/>
      <c r="E90" s="436" t="s">
        <v>389</v>
      </c>
      <c r="F90" s="437">
        <v>39961</v>
      </c>
      <c r="G90" s="438">
        <v>350</v>
      </c>
      <c r="H90" s="437">
        <v>39961</v>
      </c>
      <c r="I90" s="438">
        <v>350</v>
      </c>
      <c r="J90" s="439">
        <v>0.2</v>
      </c>
      <c r="K90" s="440">
        <f t="shared" si="3"/>
        <v>291.6666666666667</v>
      </c>
      <c r="L90" s="386"/>
      <c r="O90" s="770"/>
    </row>
    <row r="91" spans="1:12" ht="12.75">
      <c r="A91" s="386"/>
      <c r="B91" s="433"/>
      <c r="C91" s="434"/>
      <c r="D91" s="435"/>
      <c r="E91" s="436"/>
      <c r="F91" s="437"/>
      <c r="G91" s="438"/>
      <c r="H91" s="437"/>
      <c r="I91" s="438"/>
      <c r="J91" s="439">
        <v>0.2</v>
      </c>
      <c r="K91" s="440">
        <f t="shared" si="3"/>
        <v>0</v>
      </c>
      <c r="L91" s="386"/>
    </row>
    <row r="92" spans="1:12" ht="12.75">
      <c r="A92" s="386"/>
      <c r="B92" s="433"/>
      <c r="C92" s="960"/>
      <c r="D92" s="961"/>
      <c r="E92" s="436"/>
      <c r="F92" s="437"/>
      <c r="G92" s="438"/>
      <c r="H92" s="437"/>
      <c r="I92" s="438"/>
      <c r="J92" s="439">
        <v>0.2</v>
      </c>
      <c r="K92" s="440">
        <f t="shared" si="3"/>
        <v>0</v>
      </c>
      <c r="L92" s="386"/>
    </row>
    <row r="93" spans="1:12" ht="13.5" thickBot="1">
      <c r="A93" s="386"/>
      <c r="B93" s="413"/>
      <c r="C93" s="947"/>
      <c r="D93" s="948"/>
      <c r="E93" s="441"/>
      <c r="F93" s="442"/>
      <c r="G93" s="443"/>
      <c r="H93" s="442"/>
      <c r="I93" s="443"/>
      <c r="J93" s="444">
        <v>0.2</v>
      </c>
      <c r="K93" s="416">
        <f t="shared" si="3"/>
        <v>0</v>
      </c>
      <c r="L93" s="386"/>
    </row>
    <row r="94" spans="1:17" ht="13.5" thickTop="1">
      <c r="A94" s="386"/>
      <c r="B94" s="445"/>
      <c r="C94" s="418" t="s">
        <v>30</v>
      </c>
      <c r="D94" s="446"/>
      <c r="E94" s="447"/>
      <c r="F94" s="448"/>
      <c r="G94" s="448"/>
      <c r="H94" s="447"/>
      <c r="I94" s="447"/>
      <c r="J94" s="449"/>
      <c r="K94" s="450">
        <f>SUM(K87:K93)</f>
        <v>521.8863636363636</v>
      </c>
      <c r="L94" s="386"/>
      <c r="N94" s="771"/>
      <c r="O94" s="771"/>
      <c r="P94" s="771"/>
      <c r="Q94" s="770"/>
    </row>
    <row r="95" spans="1:12" ht="12.75">
      <c r="A95" s="386"/>
      <c r="B95" s="425"/>
      <c r="C95" s="426"/>
      <c r="D95" s="425"/>
      <c r="E95" s="425"/>
      <c r="F95" s="425"/>
      <c r="G95" s="425"/>
      <c r="H95" s="425"/>
      <c r="I95" s="425"/>
      <c r="J95" s="426"/>
      <c r="K95" s="425"/>
      <c r="L95" s="386"/>
    </row>
    <row r="96" spans="1:12" ht="12.75">
      <c r="A96" s="386"/>
      <c r="B96" s="451" t="s">
        <v>105</v>
      </c>
      <c r="C96" s="452"/>
      <c r="D96" s="401"/>
      <c r="E96" s="427"/>
      <c r="F96" s="427"/>
      <c r="G96" s="427"/>
      <c r="H96" s="427"/>
      <c r="I96" s="427"/>
      <c r="J96" s="401"/>
      <c r="K96" s="453"/>
      <c r="L96" s="386"/>
    </row>
    <row r="97" spans="1:12" ht="35.25">
      <c r="A97" s="386"/>
      <c r="B97" s="429" t="s">
        <v>163</v>
      </c>
      <c r="C97" s="965" t="s">
        <v>35</v>
      </c>
      <c r="D97" s="966"/>
      <c r="E97" s="430" t="s">
        <v>150</v>
      </c>
      <c r="F97" s="431" t="s">
        <v>151</v>
      </c>
      <c r="G97" s="431" t="s">
        <v>152</v>
      </c>
      <c r="H97" s="431" t="s">
        <v>153</v>
      </c>
      <c r="I97" s="431" t="s">
        <v>161</v>
      </c>
      <c r="J97" s="430" t="s">
        <v>154</v>
      </c>
      <c r="K97" s="454" t="s">
        <v>149</v>
      </c>
      <c r="L97" s="386"/>
    </row>
    <row r="98" spans="1:12" ht="12.75">
      <c r="A98" s="386"/>
      <c r="B98" s="433"/>
      <c r="C98" s="960"/>
      <c r="D98" s="961"/>
      <c r="E98" s="455"/>
      <c r="F98" s="437"/>
      <c r="G98" s="438"/>
      <c r="H98" s="437"/>
      <c r="I98" s="438"/>
      <c r="J98" s="439">
        <v>0.2</v>
      </c>
      <c r="K98" s="440">
        <f aca="true" t="shared" si="4" ref="K98:K104">I98/(1+J98)</f>
        <v>0</v>
      </c>
      <c r="L98" s="386"/>
    </row>
    <row r="99" spans="1:12" ht="12.75">
      <c r="A99" s="386"/>
      <c r="B99" s="433"/>
      <c r="C99" s="434"/>
      <c r="D99" s="435"/>
      <c r="E99" s="455"/>
      <c r="F99" s="437"/>
      <c r="G99" s="438"/>
      <c r="H99" s="437"/>
      <c r="I99" s="438"/>
      <c r="J99" s="439">
        <v>0.2</v>
      </c>
      <c r="K99" s="440">
        <f t="shared" si="4"/>
        <v>0</v>
      </c>
      <c r="L99" s="386"/>
    </row>
    <row r="100" spans="1:12" ht="12.75">
      <c r="A100" s="386"/>
      <c r="B100" s="433"/>
      <c r="C100" s="434"/>
      <c r="D100" s="435"/>
      <c r="E100" s="455"/>
      <c r="F100" s="437"/>
      <c r="G100" s="438"/>
      <c r="H100" s="437"/>
      <c r="I100" s="438"/>
      <c r="J100" s="439">
        <v>0.2</v>
      </c>
      <c r="K100" s="440">
        <f t="shared" si="4"/>
        <v>0</v>
      </c>
      <c r="L100" s="386"/>
    </row>
    <row r="101" spans="1:12" ht="12.75">
      <c r="A101" s="386"/>
      <c r="B101" s="433"/>
      <c r="C101" s="434"/>
      <c r="D101" s="435"/>
      <c r="E101" s="455"/>
      <c r="F101" s="437"/>
      <c r="G101" s="438"/>
      <c r="H101" s="437"/>
      <c r="I101" s="438"/>
      <c r="J101" s="439">
        <v>0.2</v>
      </c>
      <c r="K101" s="440">
        <f t="shared" si="4"/>
        <v>0</v>
      </c>
      <c r="L101" s="386"/>
    </row>
    <row r="102" spans="1:12" ht="12.75">
      <c r="A102" s="386"/>
      <c r="B102" s="433"/>
      <c r="C102" s="434"/>
      <c r="D102" s="435"/>
      <c r="E102" s="455"/>
      <c r="F102" s="437"/>
      <c r="G102" s="438"/>
      <c r="H102" s="437"/>
      <c r="I102" s="438"/>
      <c r="J102" s="439">
        <v>0.2</v>
      </c>
      <c r="K102" s="440">
        <f t="shared" si="4"/>
        <v>0</v>
      </c>
      <c r="L102" s="386"/>
    </row>
    <row r="103" spans="1:12" ht="12.75">
      <c r="A103" s="386"/>
      <c r="B103" s="433"/>
      <c r="C103" s="960"/>
      <c r="D103" s="961"/>
      <c r="E103" s="455"/>
      <c r="F103" s="437"/>
      <c r="G103" s="438"/>
      <c r="H103" s="437"/>
      <c r="I103" s="438"/>
      <c r="J103" s="439">
        <v>0.2</v>
      </c>
      <c r="K103" s="440">
        <f t="shared" si="4"/>
        <v>0</v>
      </c>
      <c r="L103" s="386"/>
    </row>
    <row r="104" spans="1:12" ht="13.5" thickBot="1">
      <c r="A104" s="386"/>
      <c r="B104" s="413"/>
      <c r="C104" s="947"/>
      <c r="D104" s="948"/>
      <c r="E104" s="456"/>
      <c r="F104" s="442"/>
      <c r="G104" s="443"/>
      <c r="H104" s="442"/>
      <c r="I104" s="443"/>
      <c r="J104" s="444">
        <v>0.2</v>
      </c>
      <c r="K104" s="416">
        <f t="shared" si="4"/>
        <v>0</v>
      </c>
      <c r="L104" s="386"/>
    </row>
    <row r="105" spans="1:12" ht="13.5" thickTop="1">
      <c r="A105" s="386"/>
      <c r="B105" s="445"/>
      <c r="C105" s="418" t="s">
        <v>30</v>
      </c>
      <c r="D105" s="447"/>
      <c r="E105" s="447"/>
      <c r="F105" s="448"/>
      <c r="G105" s="448"/>
      <c r="H105" s="447"/>
      <c r="I105" s="447"/>
      <c r="J105" s="449"/>
      <c r="K105" s="450">
        <f>SUM(K98:K104)</f>
        <v>0</v>
      </c>
      <c r="L105" s="386"/>
    </row>
    <row r="106" spans="1:12" ht="6.75" customHeight="1">
      <c r="A106" s="386"/>
      <c r="B106" s="425"/>
      <c r="C106" s="426"/>
      <c r="D106" s="425"/>
      <c r="E106" s="425"/>
      <c r="F106" s="425"/>
      <c r="G106" s="425"/>
      <c r="H106" s="425"/>
      <c r="I106" s="425"/>
      <c r="J106" s="426"/>
      <c r="K106" s="425"/>
      <c r="L106" s="386"/>
    </row>
    <row r="107" spans="1:12" ht="12.75">
      <c r="A107" s="386"/>
      <c r="B107" s="425"/>
      <c r="C107" s="426"/>
      <c r="D107" s="425"/>
      <c r="E107" s="425"/>
      <c r="F107" s="425"/>
      <c r="G107" s="425"/>
      <c r="H107" s="425"/>
      <c r="I107" s="425"/>
      <c r="J107" s="426"/>
      <c r="K107" s="425"/>
      <c r="L107" s="386"/>
    </row>
    <row r="108" spans="1:12" ht="13.5" thickBot="1">
      <c r="A108" s="393"/>
      <c r="B108" s="457" t="s">
        <v>155</v>
      </c>
      <c r="C108" s="458"/>
      <c r="D108" s="459">
        <f>SUM(D109:D110)</f>
        <v>120929.97136363636</v>
      </c>
      <c r="E108" s="460"/>
      <c r="F108" s="461"/>
      <c r="G108" s="461"/>
      <c r="H108" s="461"/>
      <c r="I108" s="462"/>
      <c r="J108" s="445"/>
      <c r="K108" s="461"/>
      <c r="L108" s="393"/>
    </row>
    <row r="109" spans="1:12" ht="13.5" thickTop="1">
      <c r="A109" s="393"/>
      <c r="B109" s="463" t="s">
        <v>22</v>
      </c>
      <c r="C109" s="464"/>
      <c r="D109" s="465">
        <f>K47</f>
        <v>118265.08499999999</v>
      </c>
      <c r="E109" s="460"/>
      <c r="F109" s="461"/>
      <c r="G109" s="461"/>
      <c r="H109" s="461"/>
      <c r="I109" s="462"/>
      <c r="J109" s="445"/>
      <c r="K109" s="461"/>
      <c r="L109" s="393"/>
    </row>
    <row r="110" spans="1:12" ht="12.75">
      <c r="A110" s="393"/>
      <c r="B110" s="466" t="s">
        <v>166</v>
      </c>
      <c r="C110" s="467"/>
      <c r="D110" s="468">
        <f>SUM(D111:D114)</f>
        <v>2664.8863636363635</v>
      </c>
      <c r="E110" s="460"/>
      <c r="F110" s="461"/>
      <c r="G110" s="461"/>
      <c r="H110" s="461"/>
      <c r="I110" s="462"/>
      <c r="J110" s="445"/>
      <c r="K110" s="461"/>
      <c r="L110" s="393"/>
    </row>
    <row r="111" spans="1:12" ht="12.75">
      <c r="A111" s="393"/>
      <c r="B111" s="516" t="s">
        <v>292</v>
      </c>
      <c r="C111" s="467"/>
      <c r="D111" s="598">
        <f>K72</f>
        <v>2060</v>
      </c>
      <c r="E111" s="460"/>
      <c r="F111" s="461"/>
      <c r="G111" s="461"/>
      <c r="H111" s="461"/>
      <c r="I111" s="462"/>
      <c r="J111" s="445"/>
      <c r="K111" s="461"/>
      <c r="L111" s="393"/>
    </row>
    <row r="112" spans="1:12" ht="12.75">
      <c r="A112" s="393"/>
      <c r="B112" s="516" t="s">
        <v>165</v>
      </c>
      <c r="C112" s="469"/>
      <c r="D112" s="470">
        <f>K83</f>
        <v>83</v>
      </c>
      <c r="E112" s="460"/>
      <c r="F112" s="461"/>
      <c r="G112" s="461"/>
      <c r="H112" s="461"/>
      <c r="I112" s="461"/>
      <c r="J112" s="445"/>
      <c r="K112" s="461"/>
      <c r="L112" s="393"/>
    </row>
    <row r="113" spans="1:12" ht="12.75">
      <c r="A113" s="393"/>
      <c r="B113" s="516" t="s">
        <v>164</v>
      </c>
      <c r="C113" s="469"/>
      <c r="D113" s="470">
        <f>K94</f>
        <v>521.8863636363636</v>
      </c>
      <c r="E113" s="460"/>
      <c r="F113" s="461"/>
      <c r="G113" s="461"/>
      <c r="H113" s="461"/>
      <c r="I113" s="461"/>
      <c r="J113" s="445"/>
      <c r="K113" s="461"/>
      <c r="L113" s="393"/>
    </row>
    <row r="114" spans="1:12" ht="12.75">
      <c r="A114" s="393"/>
      <c r="B114" s="517" t="s">
        <v>105</v>
      </c>
      <c r="C114" s="471"/>
      <c r="D114" s="472">
        <f>K105</f>
        <v>0</v>
      </c>
      <c r="E114" s="460"/>
      <c r="F114" s="461"/>
      <c r="G114" s="461"/>
      <c r="H114" s="461"/>
      <c r="I114" s="461"/>
      <c r="J114" s="445"/>
      <c r="K114" s="461"/>
      <c r="L114" s="393"/>
    </row>
    <row r="115" spans="1:12" ht="12.75" customHeight="1">
      <c r="A115" s="386"/>
      <c r="B115" s="473"/>
      <c r="C115" s="445"/>
      <c r="D115" s="461"/>
      <c r="E115" s="461"/>
      <c r="F115" s="461"/>
      <c r="G115" s="461"/>
      <c r="H115" s="461"/>
      <c r="I115" s="474"/>
      <c r="J115" s="445"/>
      <c r="K115" s="475"/>
      <c r="L115" s="386"/>
    </row>
    <row r="116" spans="1:12" ht="7.5" customHeight="1">
      <c r="A116" s="476"/>
      <c r="B116" s="477"/>
      <c r="C116" s="478"/>
      <c r="D116" s="479"/>
      <c r="E116" s="479"/>
      <c r="F116" s="479"/>
      <c r="G116" s="479"/>
      <c r="H116" s="479"/>
      <c r="I116" s="480"/>
      <c r="J116" s="478"/>
      <c r="K116" s="481"/>
      <c r="L116" s="476"/>
    </row>
    <row r="117" spans="1:12" ht="15.75">
      <c r="A117" s="476"/>
      <c r="B117" s="394" t="s">
        <v>177</v>
      </c>
      <c r="C117" s="395"/>
      <c r="D117" s="396"/>
      <c r="E117" s="397"/>
      <c r="F117" s="397"/>
      <c r="G117" s="397"/>
      <c r="H117" s="398"/>
      <c r="I117" s="399"/>
      <c r="J117" s="399"/>
      <c r="K117" s="399"/>
      <c r="L117" s="476"/>
    </row>
    <row r="118" spans="1:12" ht="12.75" customHeight="1">
      <c r="A118" s="476"/>
      <c r="B118" s="500"/>
      <c r="C118" s="482"/>
      <c r="D118" s="483"/>
      <c r="E118" s="484"/>
      <c r="F118" s="484"/>
      <c r="G118" s="484"/>
      <c r="H118" s="485"/>
      <c r="I118" s="486"/>
      <c r="J118" s="486"/>
      <c r="K118" s="486"/>
      <c r="L118" s="476"/>
    </row>
    <row r="119" spans="1:12" ht="12.75">
      <c r="A119" s="476"/>
      <c r="B119" s="451" t="s">
        <v>156</v>
      </c>
      <c r="C119" s="452"/>
      <c r="D119" s="401"/>
      <c r="E119" s="427"/>
      <c r="F119" s="427"/>
      <c r="G119" s="427"/>
      <c r="H119" s="427"/>
      <c r="I119" s="427"/>
      <c r="J119" s="401"/>
      <c r="K119" s="453"/>
      <c r="L119" s="476"/>
    </row>
    <row r="120" spans="1:12" ht="25.5">
      <c r="A120" s="476"/>
      <c r="B120" s="429" t="s">
        <v>176</v>
      </c>
      <c r="C120" s="965"/>
      <c r="D120" s="966"/>
      <c r="E120" s="430"/>
      <c r="F120" s="431"/>
      <c r="G120" s="431"/>
      <c r="H120" s="431"/>
      <c r="I120" s="431"/>
      <c r="J120" s="430"/>
      <c r="K120" s="454" t="s">
        <v>157</v>
      </c>
      <c r="L120" s="476"/>
    </row>
    <row r="121" spans="1:12" ht="12.75">
      <c r="A121" s="476"/>
      <c r="B121" s="487">
        <v>39709</v>
      </c>
      <c r="C121" s="989"/>
      <c r="D121" s="990"/>
      <c r="E121" s="490"/>
      <c r="F121" s="491"/>
      <c r="G121" s="492"/>
      <c r="H121" s="491"/>
      <c r="I121" s="492"/>
      <c r="J121" s="493"/>
      <c r="K121" s="494">
        <v>65649.10714285714</v>
      </c>
      <c r="L121" s="476"/>
    </row>
    <row r="122" spans="1:12" ht="12.75">
      <c r="A122" s="476"/>
      <c r="B122" s="487"/>
      <c r="C122" s="488"/>
      <c r="D122" s="489"/>
      <c r="E122" s="490"/>
      <c r="F122" s="491"/>
      <c r="G122" s="492"/>
      <c r="H122" s="491"/>
      <c r="I122" s="492"/>
      <c r="J122" s="493"/>
      <c r="K122" s="494"/>
      <c r="L122" s="476"/>
    </row>
    <row r="123" spans="1:12" ht="12.75">
      <c r="A123" s="476"/>
      <c r="B123" s="487"/>
      <c r="C123" s="488"/>
      <c r="D123" s="489"/>
      <c r="E123" s="490"/>
      <c r="F123" s="491"/>
      <c r="G123" s="492"/>
      <c r="H123" s="491"/>
      <c r="I123" s="492"/>
      <c r="J123" s="493"/>
      <c r="K123" s="494"/>
      <c r="L123" s="476"/>
    </row>
    <row r="124" spans="1:12" ht="12.75">
      <c r="A124" s="476"/>
      <c r="B124" s="487"/>
      <c r="C124" s="488"/>
      <c r="D124" s="489"/>
      <c r="E124" s="490"/>
      <c r="F124" s="491"/>
      <c r="G124" s="492"/>
      <c r="H124" s="491"/>
      <c r="I124" s="492"/>
      <c r="J124" s="493"/>
      <c r="K124" s="494"/>
      <c r="L124" s="476"/>
    </row>
    <row r="125" spans="1:12" ht="13.5" thickBot="1">
      <c r="A125" s="476"/>
      <c r="B125" s="413"/>
      <c r="C125" s="967"/>
      <c r="D125" s="968"/>
      <c r="E125" s="495"/>
      <c r="F125" s="496"/>
      <c r="G125" s="497"/>
      <c r="H125" s="496"/>
      <c r="I125" s="497"/>
      <c r="J125" s="498"/>
      <c r="K125" s="499"/>
      <c r="L125" s="476"/>
    </row>
    <row r="126" spans="1:12" ht="13.5" thickTop="1">
      <c r="A126" s="476"/>
      <c r="B126" s="478"/>
      <c r="C126" s="418" t="s">
        <v>30</v>
      </c>
      <c r="D126" s="447"/>
      <c r="E126" s="447"/>
      <c r="F126" s="448"/>
      <c r="G126" s="448"/>
      <c r="H126" s="447"/>
      <c r="I126" s="447"/>
      <c r="J126" s="449"/>
      <c r="K126" s="450">
        <f>SUM(K121:K125)</f>
        <v>65649.10714285714</v>
      </c>
      <c r="L126" s="476"/>
    </row>
    <row r="127" spans="1:12" ht="12.75">
      <c r="A127" s="476"/>
      <c r="B127" s="500"/>
      <c r="C127" s="501"/>
      <c r="D127" s="501"/>
      <c r="E127" s="501"/>
      <c r="F127" s="502"/>
      <c r="G127" s="503"/>
      <c r="H127" s="502"/>
      <c r="I127" s="503"/>
      <c r="J127" s="504"/>
      <c r="K127" s="505"/>
      <c r="L127" s="476"/>
    </row>
    <row r="128" spans="1:12" ht="9" customHeight="1">
      <c r="A128" s="476"/>
      <c r="B128" s="500"/>
      <c r="C128" s="501"/>
      <c r="D128" s="501"/>
      <c r="E128" s="501"/>
      <c r="F128" s="502"/>
      <c r="G128" s="503"/>
      <c r="H128" s="502"/>
      <c r="I128" s="503"/>
      <c r="J128" s="504"/>
      <c r="K128" s="505"/>
      <c r="L128" s="476"/>
    </row>
    <row r="129" spans="1:12" ht="4.5" customHeight="1">
      <c r="A129" s="350"/>
      <c r="B129" s="506"/>
      <c r="C129" s="507"/>
      <c r="D129" s="507"/>
      <c r="E129" s="507"/>
      <c r="F129" s="508"/>
      <c r="G129" s="509"/>
      <c r="H129" s="508"/>
      <c r="I129" s="509"/>
      <c r="J129" s="510"/>
      <c r="K129" s="511"/>
      <c r="L129" s="350"/>
    </row>
    <row r="130" spans="1:12" ht="24.75" customHeight="1">
      <c r="A130" s="350"/>
      <c r="B130" s="376"/>
      <c r="C130" s="380" t="s">
        <v>158</v>
      </c>
      <c r="D130" s="512" t="s">
        <v>382</v>
      </c>
      <c r="E130" s="380" t="s">
        <v>21</v>
      </c>
      <c r="F130" s="513">
        <v>40079</v>
      </c>
      <c r="G130" s="514"/>
      <c r="H130" s="515" t="s">
        <v>159</v>
      </c>
      <c r="I130" s="986"/>
      <c r="J130" s="987"/>
      <c r="K130" s="988"/>
      <c r="L130" s="350"/>
    </row>
    <row r="131" spans="1:12" ht="6" customHeight="1">
      <c r="A131" s="350"/>
      <c r="B131" s="351"/>
      <c r="C131" s="352"/>
      <c r="D131" s="351"/>
      <c r="E131" s="351"/>
      <c r="F131" s="351"/>
      <c r="G131" s="351"/>
      <c r="H131" s="351"/>
      <c r="I131" s="376"/>
      <c r="J131" s="381"/>
      <c r="K131" s="376"/>
      <c r="L131" s="350"/>
    </row>
  </sheetData>
  <sheetProtection/>
  <mergeCells count="93">
    <mergeCell ref="F70:G70"/>
    <mergeCell ref="F71:G71"/>
    <mergeCell ref="H61:J61"/>
    <mergeCell ref="H62:J62"/>
    <mergeCell ref="H63:J63"/>
    <mergeCell ref="H64:J64"/>
    <mergeCell ref="H65:J65"/>
    <mergeCell ref="H66:J66"/>
    <mergeCell ref="H67:J67"/>
    <mergeCell ref="H68:J68"/>
    <mergeCell ref="F65:G65"/>
    <mergeCell ref="F66:G66"/>
    <mergeCell ref="F67:G67"/>
    <mergeCell ref="F68:G68"/>
    <mergeCell ref="F61:G61"/>
    <mergeCell ref="F62:G62"/>
    <mergeCell ref="F63:G63"/>
    <mergeCell ref="F64:G64"/>
    <mergeCell ref="H54:I54"/>
    <mergeCell ref="H55:I55"/>
    <mergeCell ref="H56:I56"/>
    <mergeCell ref="H57:I57"/>
    <mergeCell ref="H50:I50"/>
    <mergeCell ref="H51:I51"/>
    <mergeCell ref="H52:I52"/>
    <mergeCell ref="H53:I53"/>
    <mergeCell ref="I80:J80"/>
    <mergeCell ref="I81:J81"/>
    <mergeCell ref="I82:J82"/>
    <mergeCell ref="F82:H82"/>
    <mergeCell ref="F80:H80"/>
    <mergeCell ref="F81:H81"/>
    <mergeCell ref="I75:J75"/>
    <mergeCell ref="I76:J76"/>
    <mergeCell ref="I77:J77"/>
    <mergeCell ref="I79:J79"/>
    <mergeCell ref="I78:J78"/>
    <mergeCell ref="B13:B14"/>
    <mergeCell ref="C14:E14"/>
    <mergeCell ref="B60:D60"/>
    <mergeCell ref="I130:K130"/>
    <mergeCell ref="B85:D85"/>
    <mergeCell ref="C120:D120"/>
    <mergeCell ref="C121:D121"/>
    <mergeCell ref="C78:E78"/>
    <mergeCell ref="C79:E79"/>
    <mergeCell ref="C80:E80"/>
    <mergeCell ref="B74:D74"/>
    <mergeCell ref="E25:F25"/>
    <mergeCell ref="E26:F26"/>
    <mergeCell ref="E27:F27"/>
    <mergeCell ref="E36:F36"/>
    <mergeCell ref="E42:F42"/>
    <mergeCell ref="E43:F43"/>
    <mergeCell ref="B49:D49"/>
    <mergeCell ref="E45:F45"/>
    <mergeCell ref="E46:F46"/>
    <mergeCell ref="C125:D125"/>
    <mergeCell ref="C86:D86"/>
    <mergeCell ref="E41:F41"/>
    <mergeCell ref="I4:J4"/>
    <mergeCell ref="C5:E5"/>
    <mergeCell ref="I5:J5"/>
    <mergeCell ref="E37:F37"/>
    <mergeCell ref="E38:F38"/>
    <mergeCell ref="E39:F39"/>
    <mergeCell ref="E40:F40"/>
    <mergeCell ref="C98:D98"/>
    <mergeCell ref="C103:D103"/>
    <mergeCell ref="C87:D87"/>
    <mergeCell ref="C81:E81"/>
    <mergeCell ref="C82:E82"/>
    <mergeCell ref="C92:D92"/>
    <mergeCell ref="C93:D93"/>
    <mergeCell ref="C97:D97"/>
    <mergeCell ref="C104:D104"/>
    <mergeCell ref="E44:F44"/>
    <mergeCell ref="C77:E77"/>
    <mergeCell ref="F76:H76"/>
    <mergeCell ref="F77:H77"/>
    <mergeCell ref="C75:E75"/>
    <mergeCell ref="F75:H75"/>
    <mergeCell ref="C76:E76"/>
    <mergeCell ref="F78:H78"/>
    <mergeCell ref="F79:H79"/>
    <mergeCell ref="E35:F35"/>
    <mergeCell ref="E34:F34"/>
    <mergeCell ref="E33:F33"/>
    <mergeCell ref="E32:F32"/>
    <mergeCell ref="E31:F31"/>
    <mergeCell ref="E30:F30"/>
    <mergeCell ref="E29:F29"/>
    <mergeCell ref="E28:F28"/>
  </mergeCells>
  <dataValidations count="1">
    <dataValidation type="date" operator="greaterThan" allowBlank="1" showInputMessage="1" showErrorMessage="1" errorTitle="Falsche Eingabe" error="Bitte ein gültiges Datum eingeben!" sqref="I5:K5 F62 H62 F51:H51">
      <formula1>1</formula1>
    </dataValidation>
  </dataValidations>
  <printOptions/>
  <pageMargins left="0.24" right="0.24" top="0.27" bottom="0.35" header="0.22" footer="0.19"/>
  <pageSetup horizontalDpi="600" verticalDpi="600" orientation="portrait" paperSize="9" scale="64" r:id="rId2"/>
  <headerFooter alignWithMargins="0">
    <oddFooter>&amp;LIST-Abrechnung FHplus in COIN&amp;Rgedruckt am: &amp;D</oddFooter>
  </headerFooter>
  <rowBreaks count="1" manualBreakCount="1">
    <brk id="95" max="11" man="1"/>
  </rowBreaks>
  <drawing r:id="rId1"/>
</worksheet>
</file>

<file path=xl/worksheets/sheet15.xml><?xml version="1.0" encoding="utf-8"?>
<worksheet xmlns="http://schemas.openxmlformats.org/spreadsheetml/2006/main" xmlns:r="http://schemas.openxmlformats.org/officeDocument/2006/relationships">
  <sheetPr>
    <pageSetUpPr fitToPage="1"/>
  </sheetPr>
  <dimension ref="A1:K35"/>
  <sheetViews>
    <sheetView workbookViewId="0" topLeftCell="A1">
      <selection activeCell="H2" sqref="H2"/>
    </sheetView>
  </sheetViews>
  <sheetFormatPr defaultColWidth="11.421875" defaultRowHeight="12.75"/>
  <cols>
    <col min="1" max="1" width="24.00390625" style="0" customWidth="1"/>
    <col min="4" max="4" width="13.140625" style="0" customWidth="1"/>
  </cols>
  <sheetData>
    <row r="1" spans="1:8" ht="15.75">
      <c r="A1" s="22" t="s">
        <v>213</v>
      </c>
      <c r="H1" s="25" t="str">
        <f>'I. Deckblatt'!C16</f>
        <v>TEST</v>
      </c>
    </row>
    <row r="2" spans="1:8" ht="15.75">
      <c r="A2" s="22"/>
      <c r="H2" s="25"/>
    </row>
    <row r="3" ht="12.75">
      <c r="A3" s="630" t="s">
        <v>281</v>
      </c>
    </row>
    <row r="5" spans="1:8" ht="15.75" thickBot="1">
      <c r="A5" s="133" t="s">
        <v>214</v>
      </c>
      <c r="B5" s="24"/>
      <c r="C5" s="24"/>
      <c r="D5" s="24"/>
      <c r="E5" s="24"/>
      <c r="F5" s="24"/>
      <c r="H5" s="25"/>
    </row>
    <row r="6" spans="1:8" ht="15.75" thickBot="1">
      <c r="A6" s="869" t="s">
        <v>127</v>
      </c>
      <c r="B6" s="870"/>
      <c r="C6" s="870"/>
      <c r="D6" s="870"/>
      <c r="E6" s="870"/>
      <c r="F6" s="870"/>
      <c r="G6" s="870"/>
      <c r="H6" s="871"/>
    </row>
    <row r="7" spans="1:8" ht="26.25" customHeight="1" thickBot="1">
      <c r="A7" s="602"/>
      <c r="B7" s="1009" t="s">
        <v>202</v>
      </c>
      <c r="C7" s="1010"/>
      <c r="D7" s="1011" t="s">
        <v>205</v>
      </c>
      <c r="E7" s="1012"/>
      <c r="F7" s="1013"/>
      <c r="G7" s="603"/>
      <c r="H7" s="604"/>
    </row>
    <row r="8" spans="1:8" ht="13.5" thickBot="1">
      <c r="A8" s="535" t="s">
        <v>36</v>
      </c>
      <c r="B8" s="212" t="s">
        <v>25</v>
      </c>
      <c r="C8" s="212" t="s">
        <v>26</v>
      </c>
      <c r="D8" s="212" t="s">
        <v>27</v>
      </c>
      <c r="E8" s="212" t="s">
        <v>28</v>
      </c>
      <c r="F8" s="212" t="s">
        <v>42</v>
      </c>
      <c r="G8" s="212" t="s">
        <v>31</v>
      </c>
      <c r="H8" s="213" t="s">
        <v>5</v>
      </c>
    </row>
    <row r="9" spans="1:8" ht="12.75">
      <c r="A9" s="225" t="s">
        <v>22</v>
      </c>
      <c r="B9" s="631"/>
      <c r="C9" s="631"/>
      <c r="D9" s="559">
        <f>'3. Gesamtkosten'!D6</f>
        <v>122697.00125892855</v>
      </c>
      <c r="E9" s="559">
        <f>'3. Gesamtkosten'!E6</f>
        <v>0</v>
      </c>
      <c r="F9" s="559">
        <f>'3. Gesamtkosten'!F6</f>
        <v>0</v>
      </c>
      <c r="G9" s="559">
        <f>'3. Gesamtkosten'!G6</f>
        <v>380435.3717946428</v>
      </c>
      <c r="H9" s="216">
        <f>IF(ISERROR(G9/$G$11)," ",(G9/$G$11))</f>
        <v>0.8971783891153421</v>
      </c>
    </row>
    <row r="10" spans="1:8" ht="13.5" thickBot="1">
      <c r="A10" s="345" t="s">
        <v>112</v>
      </c>
      <c r="B10" s="632"/>
      <c r="C10" s="632"/>
      <c r="D10" s="560">
        <f>'3. Gesamtkosten'!D7</f>
        <v>19200</v>
      </c>
      <c r="E10" s="560">
        <f>'3. Gesamtkosten'!E7</f>
        <v>0</v>
      </c>
      <c r="F10" s="560">
        <f>'3. Gesamtkosten'!F7</f>
        <v>0</v>
      </c>
      <c r="G10" s="560">
        <f>'3. Gesamtkosten'!G7</f>
        <v>43600</v>
      </c>
      <c r="H10" s="217">
        <f>IF(ISERROR(G10/$G$11)," ",(G10/$G$11))</f>
        <v>0.10282161088465788</v>
      </c>
    </row>
    <row r="11" spans="1:8" ht="16.5" thickBot="1">
      <c r="A11" s="536" t="s">
        <v>37</v>
      </c>
      <c r="B11" s="180">
        <f aca="true" t="shared" si="0" ref="B11:H11">SUM(B9:B10)</f>
        <v>0</v>
      </c>
      <c r="C11" s="180">
        <f t="shared" si="0"/>
        <v>0</v>
      </c>
      <c r="D11" s="180">
        <f t="shared" si="0"/>
        <v>141897.00125892856</v>
      </c>
      <c r="E11" s="180">
        <f t="shared" si="0"/>
        <v>0</v>
      </c>
      <c r="F11" s="180">
        <f t="shared" si="0"/>
        <v>0</v>
      </c>
      <c r="G11" s="180">
        <f t="shared" si="0"/>
        <v>424035.3717946428</v>
      </c>
      <c r="H11" s="218">
        <f t="shared" si="0"/>
        <v>1</v>
      </c>
    </row>
    <row r="12" spans="1:8" ht="16.5" thickBot="1">
      <c r="A12" s="537"/>
      <c r="B12" s="537"/>
      <c r="C12" s="20"/>
      <c r="D12" s="20"/>
      <c r="E12" s="20"/>
      <c r="F12" s="20"/>
      <c r="G12" s="20"/>
      <c r="H12" s="538"/>
    </row>
    <row r="13" spans="1:8" ht="12.75">
      <c r="A13" s="564" t="s">
        <v>203</v>
      </c>
      <c r="B13" s="565"/>
      <c r="C13" s="556"/>
      <c r="F13" s="20"/>
      <c r="G13" s="20"/>
      <c r="H13" s="538"/>
    </row>
    <row r="14" spans="1:11" ht="13.5" thickBot="1">
      <c r="A14" s="566" t="s">
        <v>204</v>
      </c>
      <c r="B14" s="567"/>
      <c r="C14" s="557"/>
      <c r="F14" s="20"/>
      <c r="G14" s="20"/>
      <c r="H14" s="538"/>
      <c r="I14" s="7"/>
      <c r="J14" s="7"/>
      <c r="K14" s="7"/>
    </row>
    <row r="15" spans="1:3" ht="13.5" thickBot="1">
      <c r="A15" s="568" t="s">
        <v>200</v>
      </c>
      <c r="B15" s="569"/>
      <c r="C15" s="180">
        <f>SUM(C13:C14)</f>
        <v>0</v>
      </c>
    </row>
    <row r="16" ht="13.5" thickBot="1"/>
    <row r="17" spans="1:3" ht="13.5" thickBot="1">
      <c r="A17" s="917" t="s">
        <v>280</v>
      </c>
      <c r="B17" s="918"/>
      <c r="C17" s="919"/>
    </row>
    <row r="18" spans="1:3" ht="13.5" thickBot="1">
      <c r="A18" s="568" t="s">
        <v>279</v>
      </c>
      <c r="B18" s="569"/>
      <c r="C18" s="180">
        <f>'Zusatz FHplusinCOIN_SV'!C15</f>
        <v>42403.537179464285</v>
      </c>
    </row>
    <row r="24" ht="12" customHeight="1"/>
    <row r="25" spans="1:7" ht="15.75" hidden="1" thickBot="1">
      <c r="A25" s="602"/>
      <c r="B25" s="1009" t="s">
        <v>202</v>
      </c>
      <c r="C25" s="1010"/>
      <c r="D25" s="1011" t="s">
        <v>205</v>
      </c>
      <c r="E25" s="1012"/>
      <c r="F25" s="1013"/>
      <c r="G25" s="604"/>
    </row>
    <row r="26" spans="1:7" ht="13.5" hidden="1" thickBot="1">
      <c r="A26" s="535" t="s">
        <v>36</v>
      </c>
      <c r="B26" s="212" t="s">
        <v>25</v>
      </c>
      <c r="C26" s="212" t="s">
        <v>26</v>
      </c>
      <c r="D26" s="212" t="s">
        <v>27</v>
      </c>
      <c r="E26" s="212" t="s">
        <v>28</v>
      </c>
      <c r="F26" s="212" t="s">
        <v>42</v>
      </c>
      <c r="G26" s="212" t="s">
        <v>31</v>
      </c>
    </row>
    <row r="27" spans="1:7" ht="12.75" hidden="1">
      <c r="A27" s="225" t="s">
        <v>22</v>
      </c>
      <c r="B27" s="631"/>
      <c r="C27" s="631"/>
      <c r="D27" s="631"/>
      <c r="E27" s="631"/>
      <c r="F27" s="631"/>
      <c r="G27" s="646">
        <f>SUM(B27:F27)</f>
        <v>0</v>
      </c>
    </row>
    <row r="28" spans="1:7" ht="13.5" hidden="1" thickBot="1">
      <c r="A28" s="345" t="s">
        <v>112</v>
      </c>
      <c r="B28" s="632"/>
      <c r="C28" s="632"/>
      <c r="D28" s="632"/>
      <c r="E28" s="632"/>
      <c r="F28" s="632"/>
      <c r="G28" s="560">
        <f>SUM(B28:F28)</f>
        <v>0</v>
      </c>
    </row>
    <row r="29" spans="1:7" ht="16.5" hidden="1" thickBot="1">
      <c r="A29" s="536" t="s">
        <v>37</v>
      </c>
      <c r="B29" s="180">
        <f>SUM(B27:B28)</f>
        <v>0</v>
      </c>
      <c r="C29" s="180">
        <f>SUM(C27:C28)</f>
        <v>0</v>
      </c>
      <c r="D29" s="180">
        <f>SUM(D27:D28)</f>
        <v>0</v>
      </c>
      <c r="E29" s="180">
        <f>SUM(E27:E28)</f>
        <v>0</v>
      </c>
      <c r="F29" s="180">
        <f>SUM(F27:F28)</f>
        <v>0</v>
      </c>
      <c r="G29" s="180">
        <f>SUM(B29:F29)</f>
        <v>0</v>
      </c>
    </row>
    <row r="30" ht="12.75" hidden="1"/>
    <row r="31" spans="1:7" ht="12.75" hidden="1">
      <c r="A31" s="539" t="s">
        <v>190</v>
      </c>
      <c r="B31" s="540"/>
      <c r="C31" s="540"/>
      <c r="D31" s="540"/>
      <c r="E31" s="540"/>
      <c r="F31" s="541"/>
      <c r="G31" s="633" t="s">
        <v>282</v>
      </c>
    </row>
    <row r="32" spans="1:7" ht="12.75" hidden="1">
      <c r="A32" s="634" t="s">
        <v>182</v>
      </c>
      <c r="B32" s="635"/>
      <c r="C32" s="635"/>
      <c r="D32" s="635"/>
      <c r="E32" s="636"/>
      <c r="F32" s="637"/>
      <c r="G32" s="638" t="s">
        <v>282</v>
      </c>
    </row>
    <row r="33" spans="1:6" ht="12.75" hidden="1">
      <c r="A33" s="639" t="s">
        <v>183</v>
      </c>
      <c r="B33" s="640"/>
      <c r="C33" s="640"/>
      <c r="D33" s="640"/>
      <c r="E33" s="641"/>
      <c r="F33" s="599" t="e">
        <f>F32/F31</f>
        <v>#DIV/0!</v>
      </c>
    </row>
    <row r="34" spans="1:7" ht="12.75" hidden="1">
      <c r="A34" s="542" t="s">
        <v>191</v>
      </c>
      <c r="B34" s="543"/>
      <c r="C34" s="543"/>
      <c r="D34" s="543"/>
      <c r="E34" s="543"/>
      <c r="F34" s="544"/>
      <c r="G34" s="633" t="s">
        <v>282</v>
      </c>
    </row>
    <row r="35" spans="1:6" ht="13.5" hidden="1" thickBot="1">
      <c r="A35" s="642" t="s">
        <v>184</v>
      </c>
      <c r="B35" s="643"/>
      <c r="C35" s="643"/>
      <c r="D35" s="643"/>
      <c r="E35" s="644"/>
      <c r="F35" s="645" t="e">
        <f>F33*0.5*F34</f>
        <v>#DIV/0!</v>
      </c>
    </row>
  </sheetData>
  <mergeCells count="6">
    <mergeCell ref="A17:C17"/>
    <mergeCell ref="B25:C25"/>
    <mergeCell ref="D25:F25"/>
    <mergeCell ref="A6:H6"/>
    <mergeCell ref="B7:C7"/>
    <mergeCell ref="D7:F7"/>
  </mergeCells>
  <printOptions/>
  <pageMargins left="0.25" right="0.25" top="0.68" bottom="0.8" header="0.28" footer="0.5118110236220472"/>
  <pageSetup fitToHeight="1" fitToWidth="1" horizontalDpi="600" verticalDpi="600" orientation="portrait" paperSize="9" scale="95" r:id="rId1"/>
  <headerFooter alignWithMargins="0">
    <oddHeader>&amp;RFHplus in COIN
&amp;D</oddHeader>
    <oddFooter>&amp;L&amp;F/&amp;A&amp;RSeite &amp;P von &amp;N</oddFooter>
  </headerFooter>
</worksheet>
</file>

<file path=xl/worksheets/sheet2.xml><?xml version="1.0" encoding="utf-8"?>
<worksheet xmlns="http://schemas.openxmlformats.org/spreadsheetml/2006/main" xmlns:r="http://schemas.openxmlformats.org/officeDocument/2006/relationships">
  <dimension ref="A1:D39"/>
  <sheetViews>
    <sheetView showZeros="0" workbookViewId="0" topLeftCell="A1">
      <selection activeCell="A12" sqref="A12"/>
    </sheetView>
  </sheetViews>
  <sheetFormatPr defaultColWidth="11.421875" defaultRowHeight="12.75"/>
  <cols>
    <col min="1" max="1" width="17.00390625" style="0" customWidth="1"/>
    <col min="2" max="2" width="53.28125" style="0" bestFit="1" customWidth="1"/>
  </cols>
  <sheetData>
    <row r="1" spans="1:2" ht="15.75">
      <c r="A1" s="522" t="s">
        <v>170</v>
      </c>
      <c r="B1" s="7"/>
    </row>
    <row r="2" ht="15.75">
      <c r="A2" s="22"/>
    </row>
    <row r="3" ht="15">
      <c r="A3" s="133" t="s">
        <v>50</v>
      </c>
    </row>
    <row r="4" spans="1:4" ht="52.5" customHeight="1">
      <c r="A4" s="741" t="s">
        <v>63</v>
      </c>
      <c r="B4" s="741"/>
      <c r="C4" s="321"/>
      <c r="D4" s="321"/>
    </row>
    <row r="5" ht="7.5" customHeight="1" thickBot="1">
      <c r="A5" s="24"/>
    </row>
    <row r="6" spans="1:2" ht="29.25" customHeight="1" thickBot="1">
      <c r="A6" s="318" t="s">
        <v>59</v>
      </c>
      <c r="B6" s="320" t="s">
        <v>60</v>
      </c>
    </row>
    <row r="7" spans="1:2" ht="12.75">
      <c r="A7" s="167" t="s">
        <v>344</v>
      </c>
      <c r="B7" s="168" t="s">
        <v>302</v>
      </c>
    </row>
    <row r="8" spans="1:2" ht="12.75">
      <c r="A8" s="269" t="s">
        <v>349</v>
      </c>
      <c r="B8" s="270" t="s">
        <v>303</v>
      </c>
    </row>
    <row r="9" spans="1:2" ht="12.75">
      <c r="A9" s="269" t="s">
        <v>350</v>
      </c>
      <c r="B9" s="270" t="s">
        <v>304</v>
      </c>
    </row>
    <row r="10" spans="1:2" ht="12.75">
      <c r="A10" s="269" t="s">
        <v>391</v>
      </c>
      <c r="B10" s="270" t="s">
        <v>305</v>
      </c>
    </row>
    <row r="11" spans="1:2" ht="12.75">
      <c r="A11" s="269" t="s">
        <v>392</v>
      </c>
      <c r="B11" s="270" t="s">
        <v>306</v>
      </c>
    </row>
    <row r="12" spans="1:2" ht="12.75">
      <c r="A12" s="269"/>
      <c r="B12" s="270"/>
    </row>
    <row r="13" spans="1:2" ht="12.75">
      <c r="A13" s="269"/>
      <c r="B13" s="270"/>
    </row>
    <row r="14" spans="1:2" ht="12.75">
      <c r="A14" s="269"/>
      <c r="B14" s="270"/>
    </row>
    <row r="15" spans="1:2" ht="12.75">
      <c r="A15" s="269"/>
      <c r="B15" s="270"/>
    </row>
    <row r="16" spans="1:2" ht="13.5" thickBot="1">
      <c r="A16" s="169"/>
      <c r="B16" s="170"/>
    </row>
    <row r="17" ht="15.75">
      <c r="A17" s="22"/>
    </row>
    <row r="18" ht="15.75">
      <c r="A18" s="22"/>
    </row>
    <row r="19" ht="15">
      <c r="A19" s="133" t="s">
        <v>80</v>
      </c>
    </row>
    <row r="20" spans="1:4" ht="39" customHeight="1">
      <c r="A20" s="742" t="s">
        <v>79</v>
      </c>
      <c r="B20" s="742"/>
      <c r="C20" s="321"/>
      <c r="D20" s="321"/>
    </row>
    <row r="21" ht="6.75" customHeight="1" thickBot="1">
      <c r="A21" s="133"/>
    </row>
    <row r="22" spans="1:2" ht="31.5" customHeight="1" thickBot="1">
      <c r="A22" s="319" t="s">
        <v>59</v>
      </c>
      <c r="B22" s="320" t="s">
        <v>61</v>
      </c>
    </row>
    <row r="23" spans="1:2" ht="12.75">
      <c r="A23" s="271" t="s">
        <v>307</v>
      </c>
      <c r="B23" s="272" t="s">
        <v>310</v>
      </c>
    </row>
    <row r="24" spans="1:2" ht="12.75">
      <c r="A24" s="271" t="s">
        <v>308</v>
      </c>
      <c r="B24" s="272" t="s">
        <v>311</v>
      </c>
    </row>
    <row r="25" spans="1:2" ht="12.75">
      <c r="A25" s="271" t="s">
        <v>309</v>
      </c>
      <c r="B25" s="272" t="s">
        <v>312</v>
      </c>
    </row>
    <row r="26" spans="1:2" ht="12.75">
      <c r="A26" s="271"/>
      <c r="B26" s="272"/>
    </row>
    <row r="27" spans="1:2" ht="12.75">
      <c r="A27" s="271"/>
      <c r="B27" s="272"/>
    </row>
    <row r="28" spans="1:2" ht="12.75">
      <c r="A28" s="271"/>
      <c r="B28" s="272"/>
    </row>
    <row r="29" spans="1:2" ht="12.75">
      <c r="A29" s="271"/>
      <c r="B29" s="272"/>
    </row>
    <row r="30" spans="1:2" ht="12.75">
      <c r="A30" s="271"/>
      <c r="B30" s="272"/>
    </row>
    <row r="31" spans="1:2" ht="12.75">
      <c r="A31" s="271"/>
      <c r="B31" s="272"/>
    </row>
    <row r="32" spans="1:2" ht="12.75">
      <c r="A32" s="271"/>
      <c r="B32" s="272"/>
    </row>
    <row r="33" spans="1:2" ht="12.75">
      <c r="A33" s="271"/>
      <c r="B33" s="272"/>
    </row>
    <row r="34" spans="1:2" ht="12.75">
      <c r="A34" s="271"/>
      <c r="B34" s="272"/>
    </row>
    <row r="35" spans="1:2" ht="12.75">
      <c r="A35" s="271"/>
      <c r="B35" s="272"/>
    </row>
    <row r="36" spans="1:2" ht="12.75">
      <c r="A36" s="303"/>
      <c r="B36" s="272"/>
    </row>
    <row r="37" spans="1:2" ht="13.5" thickBot="1">
      <c r="A37" s="309"/>
      <c r="B37" s="304"/>
    </row>
    <row r="39" spans="2:3" ht="15.75">
      <c r="B39" s="606"/>
      <c r="C39" s="606"/>
    </row>
  </sheetData>
  <mergeCells count="2">
    <mergeCell ref="A4:B4"/>
    <mergeCell ref="A20:B20"/>
  </mergeCells>
  <printOptions/>
  <pageMargins left="0.6" right="0.4" top="1" bottom="0.984251968503937" header="0.5118110236220472" footer="0.5118110236220472"/>
  <pageSetup horizontalDpi="600" verticalDpi="600" orientation="portrait" paperSize="9" scale="95" r:id="rId1"/>
  <headerFooter alignWithMargins="0">
    <oddHeader>&amp;RTeil B - FHplus in COIN
&amp;D</oddHeader>
    <oddFooter>&amp;L&amp;F/&amp;A&amp;RSeite &amp;P von &amp;N</oddFooter>
  </headerFooter>
</worksheet>
</file>

<file path=xl/worksheets/sheet3.xml><?xml version="1.0" encoding="utf-8"?>
<worksheet xmlns="http://schemas.openxmlformats.org/spreadsheetml/2006/main" xmlns:r="http://schemas.openxmlformats.org/officeDocument/2006/relationships">
  <dimension ref="A1:K70"/>
  <sheetViews>
    <sheetView workbookViewId="0" topLeftCell="A1">
      <selection activeCell="A21" sqref="A21"/>
    </sheetView>
  </sheetViews>
  <sheetFormatPr defaultColWidth="11.421875" defaultRowHeight="12.75"/>
  <cols>
    <col min="1" max="1" width="40.28125" style="0" customWidth="1"/>
  </cols>
  <sheetData>
    <row r="1" spans="1:11" s="609" customFormat="1" ht="15.75">
      <c r="A1" s="607" t="s">
        <v>277</v>
      </c>
      <c r="B1" s="608"/>
      <c r="E1" s="610"/>
      <c r="H1" s="611"/>
      <c r="I1" s="611"/>
      <c r="J1" s="611"/>
      <c r="K1" s="611"/>
    </row>
    <row r="2" spans="1:11" s="609" customFormat="1" ht="18.75" thickBot="1">
      <c r="A2" s="612"/>
      <c r="B2" s="608"/>
      <c r="C2" s="613"/>
      <c r="D2" s="611"/>
      <c r="E2" s="611"/>
      <c r="I2" s="611"/>
      <c r="J2" s="611"/>
      <c r="K2" s="611"/>
    </row>
    <row r="3" spans="1:7" s="609" customFormat="1" ht="15.75" thickBot="1">
      <c r="A3" s="734" t="s">
        <v>217</v>
      </c>
      <c r="B3" s="732"/>
      <c r="C3" s="734" t="s">
        <v>287</v>
      </c>
      <c r="D3" s="731"/>
      <c r="E3" s="731"/>
      <c r="F3" s="731"/>
      <c r="G3" s="732"/>
    </row>
    <row r="4" spans="1:7" s="609" customFormat="1" ht="16.5" thickBot="1">
      <c r="A4" s="615"/>
      <c r="B4" s="616"/>
      <c r="C4" s="617" t="s">
        <v>218</v>
      </c>
      <c r="D4" s="617" t="s">
        <v>219</v>
      </c>
      <c r="E4" s="617" t="s">
        <v>220</v>
      </c>
      <c r="F4" s="617" t="s">
        <v>284</v>
      </c>
      <c r="G4" s="617" t="s">
        <v>285</v>
      </c>
    </row>
    <row r="5" spans="1:11" s="618" customFormat="1" ht="15">
      <c r="A5" s="647" t="s">
        <v>221</v>
      </c>
      <c r="B5" s="648"/>
      <c r="C5" s="649"/>
      <c r="D5" s="649"/>
      <c r="E5" s="649"/>
      <c r="F5" s="649"/>
      <c r="G5" s="649"/>
      <c r="K5" s="619"/>
    </row>
    <row r="6" spans="1:7" ht="15" customHeight="1">
      <c r="A6" s="654" t="s">
        <v>222</v>
      </c>
      <c r="B6" s="655"/>
      <c r="C6" s="620"/>
      <c r="D6" s="620"/>
      <c r="E6" s="620"/>
      <c r="F6" s="620"/>
      <c r="G6" s="620"/>
    </row>
    <row r="7" spans="1:7" ht="15.75" customHeight="1">
      <c r="A7" s="656" t="s">
        <v>223</v>
      </c>
      <c r="B7" s="657"/>
      <c r="C7" s="620"/>
      <c r="D7" s="620"/>
      <c r="E7" s="620"/>
      <c r="F7" s="620"/>
      <c r="G7" s="620"/>
    </row>
    <row r="8" spans="1:7" ht="13.5" customHeight="1">
      <c r="A8" s="656" t="s">
        <v>224</v>
      </c>
      <c r="B8" s="657"/>
      <c r="C8" s="620"/>
      <c r="D8" s="620"/>
      <c r="E8" s="620"/>
      <c r="F8" s="620"/>
      <c r="G8" s="620"/>
    </row>
    <row r="9" spans="1:7" ht="12.75">
      <c r="A9" s="656" t="s">
        <v>225</v>
      </c>
      <c r="B9" s="657"/>
      <c r="C9" s="620"/>
      <c r="D9" s="620"/>
      <c r="E9" s="620"/>
      <c r="F9" s="620"/>
      <c r="G9" s="620"/>
    </row>
    <row r="10" spans="1:7" ht="12.75">
      <c r="A10" s="656" t="s">
        <v>226</v>
      </c>
      <c r="B10" s="657"/>
      <c r="C10" s="620"/>
      <c r="D10" s="620"/>
      <c r="E10" s="620"/>
      <c r="F10" s="620"/>
      <c r="G10" s="620"/>
    </row>
    <row r="11" spans="1:7" ht="12.75">
      <c r="A11" s="654" t="s">
        <v>227</v>
      </c>
      <c r="B11" s="655"/>
      <c r="C11" s="620"/>
      <c r="D11" s="620"/>
      <c r="E11" s="620"/>
      <c r="F11" s="620"/>
      <c r="G11" s="620"/>
    </row>
    <row r="12" spans="1:7" ht="12.75">
      <c r="A12" s="656" t="s">
        <v>228</v>
      </c>
      <c r="B12" s="657"/>
      <c r="C12" s="620"/>
      <c r="D12" s="620"/>
      <c r="E12" s="620"/>
      <c r="F12" s="620"/>
      <c r="G12" s="620"/>
    </row>
    <row r="13" spans="1:7" ht="12.75">
      <c r="A13" s="656" t="s">
        <v>229</v>
      </c>
      <c r="B13" s="657"/>
      <c r="C13" s="620"/>
      <c r="D13" s="620"/>
      <c r="E13" s="620"/>
      <c r="F13" s="620"/>
      <c r="G13" s="620"/>
    </row>
    <row r="14" spans="1:7" ht="12.75">
      <c r="A14" s="654" t="s">
        <v>230</v>
      </c>
      <c r="B14" s="655"/>
      <c r="C14" s="620"/>
      <c r="D14" s="620"/>
      <c r="E14" s="620"/>
      <c r="F14" s="620"/>
      <c r="G14" s="620"/>
    </row>
    <row r="15" spans="1:7" ht="12.75">
      <c r="A15" s="656" t="s">
        <v>228</v>
      </c>
      <c r="B15" s="657"/>
      <c r="C15" s="620"/>
      <c r="D15" s="620"/>
      <c r="E15" s="620"/>
      <c r="F15" s="620"/>
      <c r="G15" s="620"/>
    </row>
    <row r="16" spans="1:7" ht="12.75">
      <c r="A16" s="656" t="s">
        <v>229</v>
      </c>
      <c r="B16" s="657"/>
      <c r="C16" s="620"/>
      <c r="D16" s="620"/>
      <c r="E16" s="620"/>
      <c r="F16" s="620"/>
      <c r="G16" s="620"/>
    </row>
    <row r="17" spans="1:7" ht="12.75">
      <c r="A17" s="654" t="s">
        <v>231</v>
      </c>
      <c r="B17" s="655"/>
      <c r="C17" s="620"/>
      <c r="D17" s="620"/>
      <c r="E17" s="620"/>
      <c r="F17" s="620"/>
      <c r="G17" s="620"/>
    </row>
    <row r="18" spans="1:7" ht="12.75">
      <c r="A18" s="656" t="s">
        <v>228</v>
      </c>
      <c r="B18" s="657"/>
      <c r="C18" s="620"/>
      <c r="D18" s="620"/>
      <c r="E18" s="620"/>
      <c r="F18" s="620"/>
      <c r="G18" s="620"/>
    </row>
    <row r="19" spans="1:7" ht="12.75">
      <c r="A19" s="656" t="s">
        <v>229</v>
      </c>
      <c r="B19" s="657"/>
      <c r="C19" s="620"/>
      <c r="D19" s="620"/>
      <c r="E19" s="620"/>
      <c r="F19" s="620"/>
      <c r="G19" s="620"/>
    </row>
    <row r="20" spans="1:7" ht="12.75">
      <c r="A20" s="654" t="s">
        <v>394</v>
      </c>
      <c r="B20" s="655"/>
      <c r="C20" s="620"/>
      <c r="D20" s="620"/>
      <c r="E20" s="620"/>
      <c r="F20" s="620"/>
      <c r="G20" s="620"/>
    </row>
    <row r="21" spans="1:7" ht="12.75">
      <c r="A21" s="656" t="s">
        <v>228</v>
      </c>
      <c r="B21" s="657"/>
      <c r="C21" s="620"/>
      <c r="D21" s="620"/>
      <c r="E21" s="620"/>
      <c r="F21" s="620"/>
      <c r="G21" s="620"/>
    </row>
    <row r="22" spans="1:7" ht="12.75">
      <c r="A22" s="656" t="s">
        <v>229</v>
      </c>
      <c r="B22" s="657"/>
      <c r="C22" s="620"/>
      <c r="D22" s="620"/>
      <c r="E22" s="620"/>
      <c r="F22" s="620"/>
      <c r="G22" s="620"/>
    </row>
    <row r="23" spans="1:8" ht="12.75">
      <c r="A23" s="659" t="s">
        <v>232</v>
      </c>
      <c r="B23" s="660"/>
      <c r="C23" s="661"/>
      <c r="D23" s="661"/>
      <c r="E23" s="661"/>
      <c r="F23" s="661"/>
      <c r="G23" s="661"/>
      <c r="H23" s="621"/>
    </row>
    <row r="24" spans="1:8" ht="16.5" customHeight="1">
      <c r="A24" s="654" t="s">
        <v>233</v>
      </c>
      <c r="B24" s="655"/>
      <c r="C24" s="620"/>
      <c r="D24" s="620"/>
      <c r="E24" s="620"/>
      <c r="F24" s="620"/>
      <c r="G24" s="620"/>
      <c r="H24" s="621"/>
    </row>
    <row r="25" spans="1:8" ht="16.5" customHeight="1">
      <c r="A25" s="656" t="s">
        <v>234</v>
      </c>
      <c r="B25" s="657"/>
      <c r="C25" s="620"/>
      <c r="D25" s="620"/>
      <c r="E25" s="620"/>
      <c r="F25" s="620"/>
      <c r="G25" s="620"/>
      <c r="H25" s="621"/>
    </row>
    <row r="26" spans="1:8" ht="24.75" customHeight="1">
      <c r="A26" s="656" t="s">
        <v>235</v>
      </c>
      <c r="B26" s="657"/>
      <c r="C26" s="620"/>
      <c r="D26" s="620"/>
      <c r="E26" s="620"/>
      <c r="F26" s="620"/>
      <c r="G26" s="620"/>
      <c r="H26" s="621"/>
    </row>
    <row r="27" spans="1:8" ht="12.75">
      <c r="A27" s="654" t="s">
        <v>236</v>
      </c>
      <c r="B27" s="655"/>
      <c r="C27" s="620"/>
      <c r="D27" s="620"/>
      <c r="E27" s="620"/>
      <c r="F27" s="620"/>
      <c r="G27" s="620"/>
      <c r="H27" s="621"/>
    </row>
    <row r="28" spans="1:8" ht="12.75">
      <c r="A28" s="656" t="s">
        <v>237</v>
      </c>
      <c r="B28" s="657"/>
      <c r="C28" s="620"/>
      <c r="D28" s="620"/>
      <c r="E28" s="620"/>
      <c r="F28" s="620"/>
      <c r="G28" s="620"/>
      <c r="H28" s="621"/>
    </row>
    <row r="29" spans="1:8" ht="12.75">
      <c r="A29" s="658" t="s">
        <v>238</v>
      </c>
      <c r="B29" s="655"/>
      <c r="C29" s="620"/>
      <c r="D29" s="620"/>
      <c r="E29" s="620"/>
      <c r="F29" s="620"/>
      <c r="G29" s="620"/>
      <c r="H29" s="621"/>
    </row>
    <row r="30" spans="1:8" ht="12.75">
      <c r="A30" s="658" t="s">
        <v>239</v>
      </c>
      <c r="B30" s="655"/>
      <c r="C30" s="620"/>
      <c r="D30" s="620"/>
      <c r="E30" s="620"/>
      <c r="F30" s="620"/>
      <c r="G30" s="620"/>
      <c r="H30" s="621"/>
    </row>
    <row r="31" spans="1:8" ht="12.75">
      <c r="A31" s="658" t="s">
        <v>240</v>
      </c>
      <c r="B31" s="655"/>
      <c r="C31" s="620"/>
      <c r="D31" s="620"/>
      <c r="E31" s="620"/>
      <c r="F31" s="620"/>
      <c r="G31" s="620"/>
      <c r="H31" s="621"/>
    </row>
    <row r="32" spans="1:8" ht="12.75">
      <c r="A32" s="658" t="s">
        <v>393</v>
      </c>
      <c r="B32" s="655"/>
      <c r="C32" s="620"/>
      <c r="D32" s="620"/>
      <c r="E32" s="620"/>
      <c r="F32" s="620"/>
      <c r="G32" s="620"/>
      <c r="H32" s="621"/>
    </row>
    <row r="33" spans="1:8" ht="12.75">
      <c r="A33" s="658" t="s">
        <v>241</v>
      </c>
      <c r="B33" s="655"/>
      <c r="C33" s="620"/>
      <c r="D33" s="620"/>
      <c r="E33" s="620"/>
      <c r="F33" s="620"/>
      <c r="G33" s="620"/>
      <c r="H33" s="621"/>
    </row>
    <row r="34" spans="1:7" ht="12.75">
      <c r="A34" s="609"/>
      <c r="B34" s="609"/>
      <c r="C34" s="609"/>
      <c r="D34" s="609"/>
      <c r="E34" s="609"/>
      <c r="F34" s="609"/>
      <c r="G34" s="609"/>
    </row>
    <row r="35" spans="1:7" ht="15.75">
      <c r="A35" s="8" t="s">
        <v>278</v>
      </c>
      <c r="B35" s="609"/>
      <c r="C35" s="609"/>
      <c r="D35" s="609"/>
      <c r="E35" s="609"/>
      <c r="F35" s="609"/>
      <c r="G35" s="609"/>
    </row>
    <row r="36" spans="1:7" ht="12.75">
      <c r="A36" s="609"/>
      <c r="B36" s="609"/>
      <c r="C36" s="609"/>
      <c r="D36" s="609"/>
      <c r="E36" s="609"/>
      <c r="F36" s="609"/>
      <c r="G36" s="609"/>
    </row>
    <row r="37" spans="1:7" ht="20.25" customHeight="1">
      <c r="A37" s="614" t="s">
        <v>242</v>
      </c>
      <c r="B37" s="736" t="s">
        <v>243</v>
      </c>
      <c r="C37" s="736"/>
      <c r="D37" s="736"/>
      <c r="E37" s="736"/>
      <c r="F37" s="736"/>
      <c r="G37" s="736"/>
    </row>
    <row r="38" spans="1:7" ht="6.75" customHeight="1">
      <c r="A38" s="614"/>
      <c r="B38" s="605"/>
      <c r="C38" s="605"/>
      <c r="D38" s="605"/>
      <c r="E38" s="605"/>
      <c r="F38" s="605"/>
      <c r="G38" s="605"/>
    </row>
    <row r="39" spans="1:7" ht="13.5" thickBot="1">
      <c r="A39" s="614" t="s">
        <v>244</v>
      </c>
      <c r="B39" s="737" t="s">
        <v>245</v>
      </c>
      <c r="C39" s="737"/>
      <c r="D39" s="737"/>
      <c r="E39" s="737" t="s">
        <v>245</v>
      </c>
      <c r="F39" s="737"/>
      <c r="G39" s="737"/>
    </row>
    <row r="40" spans="1:7" ht="15.75" thickBot="1">
      <c r="A40" s="701"/>
      <c r="B40" s="701"/>
      <c r="C40" s="702" t="s">
        <v>77</v>
      </c>
      <c r="D40" s="703"/>
      <c r="E40" s="734" t="s">
        <v>286</v>
      </c>
      <c r="F40" s="731"/>
      <c r="G40" s="732"/>
    </row>
    <row r="41" spans="1:7" ht="32.25" customHeight="1">
      <c r="A41" s="609"/>
      <c r="B41" s="735" t="s">
        <v>246</v>
      </c>
      <c r="C41" s="735"/>
      <c r="D41" s="735"/>
      <c r="E41" s="735" t="s">
        <v>247</v>
      </c>
      <c r="F41" s="735"/>
      <c r="G41" s="735"/>
    </row>
    <row r="42" spans="1:7" ht="36">
      <c r="A42" s="662" t="s">
        <v>248</v>
      </c>
      <c r="B42" s="663" t="s">
        <v>249</v>
      </c>
      <c r="C42" s="663" t="s">
        <v>250</v>
      </c>
      <c r="D42" s="663" t="s">
        <v>251</v>
      </c>
      <c r="E42" s="663" t="s">
        <v>249</v>
      </c>
      <c r="F42" s="663" t="s">
        <v>250</v>
      </c>
      <c r="G42" s="663" t="s">
        <v>251</v>
      </c>
    </row>
    <row r="43" spans="1:7" ht="25.5">
      <c r="A43" s="665" t="s">
        <v>252</v>
      </c>
      <c r="B43" s="622"/>
      <c r="C43" s="622"/>
      <c r="D43" s="622"/>
      <c r="E43" s="622"/>
      <c r="F43" s="622"/>
      <c r="G43" s="622"/>
    </row>
    <row r="44" spans="1:7" ht="12.75">
      <c r="A44" s="666" t="s">
        <v>228</v>
      </c>
      <c r="B44" s="623"/>
      <c r="C44" s="623"/>
      <c r="D44" s="623"/>
      <c r="E44" s="623"/>
      <c r="F44" s="623"/>
      <c r="G44" s="623"/>
    </row>
    <row r="45" spans="1:7" ht="13.5" thickBot="1">
      <c r="A45" s="667" t="s">
        <v>229</v>
      </c>
      <c r="B45" s="624"/>
      <c r="C45" s="624"/>
      <c r="D45" s="624"/>
      <c r="E45" s="624"/>
      <c r="F45" s="624"/>
      <c r="G45" s="624"/>
    </row>
    <row r="46" spans="1:7" ht="25.5">
      <c r="A46" s="700" t="s">
        <v>253</v>
      </c>
      <c r="B46" s="806"/>
      <c r="C46" s="806"/>
      <c r="D46" s="806"/>
      <c r="E46" s="806"/>
      <c r="F46" s="806"/>
      <c r="G46" s="806"/>
    </row>
    <row r="47" spans="1:7" ht="12.75">
      <c r="A47" s="666" t="s">
        <v>228</v>
      </c>
      <c r="B47" s="797"/>
      <c r="C47" s="798"/>
      <c r="D47" s="799"/>
      <c r="E47" s="797"/>
      <c r="F47" s="798"/>
      <c r="G47" s="799"/>
    </row>
    <row r="48" spans="1:7" ht="12.75">
      <c r="A48" s="666" t="s">
        <v>229</v>
      </c>
      <c r="B48" s="797"/>
      <c r="C48" s="798"/>
      <c r="D48" s="799"/>
      <c r="E48" s="797"/>
      <c r="F48" s="798"/>
      <c r="G48" s="799"/>
    </row>
    <row r="49" spans="1:7" ht="25.5">
      <c r="A49" s="665" t="s">
        <v>254</v>
      </c>
      <c r="B49" s="803"/>
      <c r="C49" s="804"/>
      <c r="D49" s="805"/>
      <c r="E49" s="803"/>
      <c r="F49" s="804"/>
      <c r="G49" s="805"/>
    </row>
    <row r="50" spans="1:7" ht="12.75">
      <c r="A50" s="666" t="s">
        <v>228</v>
      </c>
      <c r="B50" s="797"/>
      <c r="C50" s="798"/>
      <c r="D50" s="799"/>
      <c r="E50" s="797"/>
      <c r="F50" s="798"/>
      <c r="G50" s="799"/>
    </row>
    <row r="51" spans="1:7" ht="12.75">
      <c r="A51" s="666" t="s">
        <v>229</v>
      </c>
      <c r="B51" s="797"/>
      <c r="C51" s="798"/>
      <c r="D51" s="799"/>
      <c r="E51" s="797"/>
      <c r="F51" s="798"/>
      <c r="G51" s="799"/>
    </row>
    <row r="52" spans="1:7" ht="12.75">
      <c r="A52" s="664" t="s">
        <v>255</v>
      </c>
      <c r="B52" s="800"/>
      <c r="C52" s="801"/>
      <c r="D52" s="802"/>
      <c r="E52" s="800"/>
      <c r="F52" s="801"/>
      <c r="G52" s="802"/>
    </row>
    <row r="53" spans="1:7" ht="12.75">
      <c r="A53" s="668" t="s">
        <v>256</v>
      </c>
      <c r="B53" s="733"/>
      <c r="C53" s="729"/>
      <c r="D53" s="730"/>
      <c r="E53" s="733"/>
      <c r="F53" s="729"/>
      <c r="G53" s="730"/>
    </row>
    <row r="54" spans="1:7" ht="12.75">
      <c r="A54" s="666" t="s">
        <v>257</v>
      </c>
      <c r="B54" s="797" t="s">
        <v>258</v>
      </c>
      <c r="C54" s="798"/>
      <c r="D54" s="799"/>
      <c r="E54" s="797" t="s">
        <v>258</v>
      </c>
      <c r="F54" s="798"/>
      <c r="G54" s="799"/>
    </row>
    <row r="55" spans="1:7" ht="12.75">
      <c r="A55" s="666" t="s">
        <v>259</v>
      </c>
      <c r="B55" s="797" t="s">
        <v>258</v>
      </c>
      <c r="C55" s="798"/>
      <c r="D55" s="799"/>
      <c r="E55" s="797" t="s">
        <v>258</v>
      </c>
      <c r="F55" s="798"/>
      <c r="G55" s="799"/>
    </row>
    <row r="56" spans="1:7" ht="12.75">
      <c r="A56" s="666" t="s">
        <v>260</v>
      </c>
      <c r="B56" s="797" t="s">
        <v>258</v>
      </c>
      <c r="C56" s="798"/>
      <c r="D56" s="799"/>
      <c r="E56" s="797" t="s">
        <v>258</v>
      </c>
      <c r="F56" s="798"/>
      <c r="G56" s="799"/>
    </row>
    <row r="57" spans="1:7" ht="25.5">
      <c r="A57" s="665" t="s">
        <v>261</v>
      </c>
      <c r="B57" s="797"/>
      <c r="C57" s="798"/>
      <c r="D57" s="799"/>
      <c r="E57" s="797"/>
      <c r="F57" s="798"/>
      <c r="G57" s="799"/>
    </row>
    <row r="58" ht="14.25" customHeight="1"/>
    <row r="59" ht="14.25" customHeight="1" hidden="1">
      <c r="A59" t="s">
        <v>258</v>
      </c>
    </row>
    <row r="60" ht="14.25" customHeight="1" hidden="1">
      <c r="A60" s="625">
        <v>0</v>
      </c>
    </row>
    <row r="61" ht="12.75" hidden="1">
      <c r="A61" s="625">
        <v>0.1</v>
      </c>
    </row>
    <row r="62" ht="12.75" hidden="1">
      <c r="A62" s="625">
        <v>0.2</v>
      </c>
    </row>
    <row r="63" ht="12.75" hidden="1">
      <c r="A63" s="625">
        <v>0.3</v>
      </c>
    </row>
    <row r="64" ht="12.75" hidden="1">
      <c r="A64" s="625">
        <v>0.4</v>
      </c>
    </row>
    <row r="65" ht="12.75" hidden="1">
      <c r="A65" s="625">
        <v>0.5</v>
      </c>
    </row>
    <row r="66" ht="12.75" hidden="1">
      <c r="A66" s="625">
        <v>0.6</v>
      </c>
    </row>
    <row r="67" ht="12.75" hidden="1">
      <c r="A67" s="625">
        <v>0.7</v>
      </c>
    </row>
    <row r="68" ht="12.75" hidden="1">
      <c r="A68" s="625">
        <v>0.8</v>
      </c>
    </row>
    <row r="69" ht="12.75" hidden="1">
      <c r="A69" s="625">
        <v>0.9</v>
      </c>
    </row>
    <row r="70" ht="12.75" hidden="1">
      <c r="A70" s="625">
        <v>1</v>
      </c>
    </row>
  </sheetData>
  <sheetProtection/>
  <mergeCells count="32">
    <mergeCell ref="C3:G3"/>
    <mergeCell ref="A3:B3"/>
    <mergeCell ref="B49:D49"/>
    <mergeCell ref="E49:G49"/>
    <mergeCell ref="B46:D46"/>
    <mergeCell ref="E46:G46"/>
    <mergeCell ref="B47:D47"/>
    <mergeCell ref="B48:D48"/>
    <mergeCell ref="E47:G47"/>
    <mergeCell ref="E48:G48"/>
    <mergeCell ref="B56:D56"/>
    <mergeCell ref="B57:D57"/>
    <mergeCell ref="E57:G57"/>
    <mergeCell ref="E56:G56"/>
    <mergeCell ref="B54:D54"/>
    <mergeCell ref="B55:D55"/>
    <mergeCell ref="E55:G55"/>
    <mergeCell ref="E54:G54"/>
    <mergeCell ref="B53:D53"/>
    <mergeCell ref="E53:G53"/>
    <mergeCell ref="B50:D50"/>
    <mergeCell ref="B51:D51"/>
    <mergeCell ref="E50:G50"/>
    <mergeCell ref="E51:G51"/>
    <mergeCell ref="B52:D52"/>
    <mergeCell ref="E52:G52"/>
    <mergeCell ref="B41:D41"/>
    <mergeCell ref="E41:G41"/>
    <mergeCell ref="B37:G37"/>
    <mergeCell ref="B39:D39"/>
    <mergeCell ref="E39:G39"/>
    <mergeCell ref="E40:G40"/>
  </mergeCells>
  <dataValidations count="1">
    <dataValidation type="list" allowBlank="1" showInputMessage="1" showErrorMessage="1" sqref="B54:G56">
      <formula1>$A$59:$A$70</formula1>
    </dataValidation>
  </dataValidations>
  <printOptions/>
  <pageMargins left="0.28" right="0.24" top="0.71" bottom="0.74" header="0.5118110236220472" footer="0.5118110236220472"/>
  <pageSetup horizontalDpi="600" verticalDpi="600" orientation="landscape" paperSize="9" r:id="rId1"/>
  <headerFooter alignWithMargins="0">
    <oddHeader>&amp;RTeil B - FHplus in COIN
&amp;D</oddHeader>
    <oddFooter>&amp;L&amp;F/&amp;A&amp;RSeite &amp;P von &amp;N Seiten</oddFooter>
  </headerFooter>
  <rowBreaks count="1" manualBreakCount="1">
    <brk id="34" max="255" man="1"/>
  </rowBreaks>
</worksheet>
</file>

<file path=xl/worksheets/sheet4.xml><?xml version="1.0" encoding="utf-8"?>
<worksheet xmlns="http://schemas.openxmlformats.org/spreadsheetml/2006/main" xmlns:r="http://schemas.openxmlformats.org/officeDocument/2006/relationships">
  <dimension ref="A1:M133"/>
  <sheetViews>
    <sheetView workbookViewId="0" topLeftCell="A1">
      <selection activeCell="A1" sqref="A1"/>
    </sheetView>
  </sheetViews>
  <sheetFormatPr defaultColWidth="11.421875" defaultRowHeight="12.75"/>
  <cols>
    <col min="1" max="1" width="7.7109375" style="0" customWidth="1"/>
    <col min="2" max="2" width="47.00390625" style="0" customWidth="1"/>
    <col min="3" max="4" width="10.7109375" style="0" bestFit="1" customWidth="1"/>
    <col min="5" max="5" width="12.57421875" style="0" customWidth="1"/>
    <col min="6" max="6" width="14.140625" style="0" bestFit="1" customWidth="1"/>
    <col min="7" max="8" width="14.57421875" style="0" bestFit="1" customWidth="1"/>
    <col min="9" max="9" width="17.421875" style="0" customWidth="1"/>
    <col min="10" max="10" width="10.421875" style="0" bestFit="1" customWidth="1"/>
    <col min="11" max="11" width="11.8515625" style="0" bestFit="1" customWidth="1"/>
    <col min="12" max="12" width="0.85546875" style="0" customWidth="1"/>
    <col min="13" max="14" width="0" style="0" hidden="1" customWidth="1"/>
  </cols>
  <sheetData>
    <row r="1" spans="1:11" ht="15.75">
      <c r="A1" s="626" t="s">
        <v>262</v>
      </c>
      <c r="B1" s="609"/>
      <c r="C1" s="609"/>
      <c r="D1" s="609"/>
      <c r="E1" s="609"/>
      <c r="F1" s="609"/>
      <c r="H1" s="651"/>
      <c r="I1" s="650"/>
      <c r="J1" s="652"/>
      <c r="K1" s="627"/>
    </row>
    <row r="2" spans="1:11" ht="15.75">
      <c r="A2" s="626"/>
      <c r="B2" s="609"/>
      <c r="C2" s="609"/>
      <c r="D2" s="609"/>
      <c r="E2" s="609"/>
      <c r="F2" s="609"/>
      <c r="I2" s="650"/>
      <c r="J2" s="653"/>
      <c r="K2" s="628"/>
    </row>
    <row r="3" spans="1:11" ht="13.5" thickBot="1">
      <c r="A3" s="609"/>
      <c r="B3" s="609"/>
      <c r="C3" s="609"/>
      <c r="D3" s="609"/>
      <c r="E3" s="609"/>
      <c r="F3" s="609"/>
      <c r="G3" s="609"/>
      <c r="H3" s="609"/>
      <c r="I3" s="609"/>
      <c r="J3" s="609"/>
      <c r="K3" s="609"/>
    </row>
    <row r="4" spans="1:13" ht="25.5" customHeight="1">
      <c r="A4" s="807" t="s">
        <v>263</v>
      </c>
      <c r="B4" s="809" t="s">
        <v>264</v>
      </c>
      <c r="C4" s="811" t="s">
        <v>265</v>
      </c>
      <c r="D4" s="812"/>
      <c r="E4" s="815" t="s">
        <v>266</v>
      </c>
      <c r="F4" s="813" t="s">
        <v>267</v>
      </c>
      <c r="G4" s="813"/>
      <c r="H4" s="814"/>
      <c r="I4" s="815" t="s">
        <v>268</v>
      </c>
      <c r="J4" s="815" t="s">
        <v>269</v>
      </c>
      <c r="K4" s="817" t="s">
        <v>275</v>
      </c>
      <c r="M4" s="11" t="s">
        <v>258</v>
      </c>
    </row>
    <row r="5" spans="1:13" ht="39" thickBot="1">
      <c r="A5" s="808"/>
      <c r="B5" s="810"/>
      <c r="C5" s="685" t="s">
        <v>270</v>
      </c>
      <c r="D5" s="685" t="s">
        <v>271</v>
      </c>
      <c r="E5" s="816"/>
      <c r="F5" s="686" t="s">
        <v>272</v>
      </c>
      <c r="G5" s="684" t="s">
        <v>273</v>
      </c>
      <c r="H5" s="687" t="s">
        <v>274</v>
      </c>
      <c r="I5" s="816"/>
      <c r="J5" s="816"/>
      <c r="K5" s="818"/>
      <c r="M5" s="629">
        <v>0</v>
      </c>
    </row>
    <row r="6" spans="1:13" ht="12.75">
      <c r="A6" s="688">
        <v>1</v>
      </c>
      <c r="B6" s="689"/>
      <c r="C6" s="690" t="s">
        <v>20</v>
      </c>
      <c r="D6" s="691" t="s">
        <v>20</v>
      </c>
      <c r="E6" s="692"/>
      <c r="F6" s="677" t="s">
        <v>258</v>
      </c>
      <c r="G6" s="677" t="s">
        <v>258</v>
      </c>
      <c r="H6" s="677" t="s">
        <v>258</v>
      </c>
      <c r="I6" s="693"/>
      <c r="J6" s="691"/>
      <c r="K6" s="694"/>
      <c r="M6" s="629">
        <v>0.1</v>
      </c>
    </row>
    <row r="7" spans="1:13" ht="12.75">
      <c r="A7" s="678">
        <v>2</v>
      </c>
      <c r="B7" s="679"/>
      <c r="C7" s="680"/>
      <c r="D7" s="680"/>
      <c r="E7" s="681"/>
      <c r="F7" s="680"/>
      <c r="G7" s="680"/>
      <c r="H7" s="680"/>
      <c r="I7" s="681"/>
      <c r="J7" s="680"/>
      <c r="K7" s="682"/>
      <c r="M7" s="629">
        <v>0.2</v>
      </c>
    </row>
    <row r="8" spans="1:13" ht="12.75">
      <c r="A8" s="678">
        <v>3</v>
      </c>
      <c r="B8" s="679"/>
      <c r="C8" s="680"/>
      <c r="D8" s="680"/>
      <c r="E8" s="681"/>
      <c r="F8" s="680"/>
      <c r="G8" s="680"/>
      <c r="H8" s="680"/>
      <c r="I8" s="681"/>
      <c r="J8" s="680"/>
      <c r="K8" s="682"/>
      <c r="M8" s="629">
        <v>0.3</v>
      </c>
    </row>
    <row r="9" spans="1:13" ht="12.75">
      <c r="A9" s="678">
        <v>4</v>
      </c>
      <c r="B9" s="679"/>
      <c r="C9" s="680"/>
      <c r="D9" s="680"/>
      <c r="E9" s="681"/>
      <c r="F9" s="680"/>
      <c r="G9" s="680"/>
      <c r="H9" s="680"/>
      <c r="I9" s="681"/>
      <c r="J9" s="680"/>
      <c r="K9" s="682"/>
      <c r="M9" s="629">
        <v>0.4</v>
      </c>
    </row>
    <row r="10" spans="1:13" ht="12.75">
      <c r="A10" s="678">
        <v>5</v>
      </c>
      <c r="B10" s="679"/>
      <c r="C10" s="680"/>
      <c r="D10" s="680"/>
      <c r="E10" s="681"/>
      <c r="F10" s="680"/>
      <c r="G10" s="680"/>
      <c r="H10" s="680"/>
      <c r="I10" s="681"/>
      <c r="J10" s="680"/>
      <c r="K10" s="682"/>
      <c r="M10" s="629">
        <v>0.5</v>
      </c>
    </row>
    <row r="11" spans="1:13" ht="12.75">
      <c r="A11" s="678">
        <v>6</v>
      </c>
      <c r="B11" s="679"/>
      <c r="C11" s="680"/>
      <c r="D11" s="680"/>
      <c r="E11" s="681"/>
      <c r="F11" s="680"/>
      <c r="G11" s="680"/>
      <c r="H11" s="680"/>
      <c r="I11" s="681"/>
      <c r="J11" s="680"/>
      <c r="K11" s="682"/>
      <c r="M11" s="629">
        <v>0.6</v>
      </c>
    </row>
    <row r="12" spans="1:13" ht="12.75">
      <c r="A12" s="678">
        <v>7</v>
      </c>
      <c r="B12" s="679"/>
      <c r="C12" s="680"/>
      <c r="D12" s="680"/>
      <c r="E12" s="681"/>
      <c r="F12" s="680"/>
      <c r="G12" s="680"/>
      <c r="H12" s="680"/>
      <c r="I12" s="681"/>
      <c r="J12" s="680"/>
      <c r="K12" s="682"/>
      <c r="M12" s="629">
        <v>0.7</v>
      </c>
    </row>
    <row r="13" spans="1:13" ht="12.75">
      <c r="A13" s="678">
        <v>8</v>
      </c>
      <c r="B13" s="679"/>
      <c r="C13" s="680"/>
      <c r="D13" s="680"/>
      <c r="E13" s="681"/>
      <c r="F13" s="680"/>
      <c r="G13" s="680"/>
      <c r="H13" s="680"/>
      <c r="I13" s="681"/>
      <c r="J13" s="680"/>
      <c r="K13" s="682"/>
      <c r="M13" s="629">
        <v>0.8</v>
      </c>
    </row>
    <row r="14" spans="1:13" ht="12.75">
      <c r="A14" s="678">
        <v>9</v>
      </c>
      <c r="B14" s="679"/>
      <c r="C14" s="680"/>
      <c r="D14" s="680"/>
      <c r="E14" s="681"/>
      <c r="F14" s="680"/>
      <c r="G14" s="680"/>
      <c r="H14" s="680"/>
      <c r="I14" s="681"/>
      <c r="J14" s="680"/>
      <c r="K14" s="682"/>
      <c r="M14" s="629">
        <v>0.9</v>
      </c>
    </row>
    <row r="15" spans="1:13" ht="12.75">
      <c r="A15" s="678">
        <v>10</v>
      </c>
      <c r="B15" s="679"/>
      <c r="C15" s="680"/>
      <c r="D15" s="680"/>
      <c r="E15" s="681"/>
      <c r="F15" s="680"/>
      <c r="G15" s="680"/>
      <c r="H15" s="680"/>
      <c r="I15" s="681"/>
      <c r="J15" s="680"/>
      <c r="K15" s="682"/>
      <c r="M15" s="629">
        <v>1</v>
      </c>
    </row>
    <row r="16" spans="1:13" ht="12.75">
      <c r="A16" s="678">
        <v>11</v>
      </c>
      <c r="B16" s="679"/>
      <c r="C16" s="680"/>
      <c r="D16" s="680"/>
      <c r="E16" s="681"/>
      <c r="F16" s="680"/>
      <c r="G16" s="680"/>
      <c r="H16" s="680"/>
      <c r="I16" s="681"/>
      <c r="J16" s="680"/>
      <c r="K16" s="682"/>
      <c r="M16" s="625"/>
    </row>
    <row r="17" spans="1:13" ht="12.75">
      <c r="A17" s="678">
        <v>12</v>
      </c>
      <c r="B17" s="679"/>
      <c r="C17" s="680"/>
      <c r="D17" s="680"/>
      <c r="E17" s="681"/>
      <c r="F17" s="680"/>
      <c r="G17" s="680"/>
      <c r="H17" s="680"/>
      <c r="I17" s="681"/>
      <c r="J17" s="680"/>
      <c r="K17" s="682"/>
      <c r="M17" s="625"/>
    </row>
    <row r="18" spans="1:13" ht="12.75">
      <c r="A18" s="678">
        <v>13</v>
      </c>
      <c r="B18" s="679"/>
      <c r="C18" s="680"/>
      <c r="D18" s="680"/>
      <c r="E18" s="681"/>
      <c r="F18" s="680"/>
      <c r="G18" s="680"/>
      <c r="H18" s="680"/>
      <c r="I18" s="681"/>
      <c r="J18" s="680"/>
      <c r="K18" s="682"/>
      <c r="M18" s="625"/>
    </row>
    <row r="19" spans="1:13" ht="12.75">
      <c r="A19" s="678">
        <v>14</v>
      </c>
      <c r="B19" s="679"/>
      <c r="C19" s="680"/>
      <c r="D19" s="680"/>
      <c r="E19" s="681"/>
      <c r="F19" s="680"/>
      <c r="G19" s="680"/>
      <c r="H19" s="680"/>
      <c r="I19" s="681"/>
      <c r="J19" s="680"/>
      <c r="K19" s="682"/>
      <c r="M19" s="625"/>
    </row>
    <row r="20" spans="1:13" ht="12.75">
      <c r="A20" s="678">
        <v>15</v>
      </c>
      <c r="B20" s="679"/>
      <c r="C20" s="680"/>
      <c r="D20" s="680"/>
      <c r="E20" s="681"/>
      <c r="F20" s="680"/>
      <c r="G20" s="680"/>
      <c r="H20" s="680"/>
      <c r="I20" s="681"/>
      <c r="J20" s="680"/>
      <c r="K20" s="682"/>
      <c r="M20" s="625"/>
    </row>
    <row r="21" spans="1:13" ht="12.75">
      <c r="A21" s="678">
        <v>16</v>
      </c>
      <c r="B21" s="679"/>
      <c r="C21" s="680"/>
      <c r="D21" s="680"/>
      <c r="E21" s="681"/>
      <c r="F21" s="680"/>
      <c r="G21" s="680"/>
      <c r="H21" s="680"/>
      <c r="I21" s="681"/>
      <c r="J21" s="680"/>
      <c r="K21" s="682"/>
      <c r="M21" s="625"/>
    </row>
    <row r="22" spans="1:13" ht="12.75">
      <c r="A22" s="678">
        <v>17</v>
      </c>
      <c r="B22" s="679"/>
      <c r="C22" s="680"/>
      <c r="D22" s="680"/>
      <c r="E22" s="681"/>
      <c r="F22" s="680"/>
      <c r="G22" s="680"/>
      <c r="H22" s="680"/>
      <c r="I22" s="681"/>
      <c r="J22" s="680"/>
      <c r="K22" s="682"/>
      <c r="M22" s="625"/>
    </row>
    <row r="23" spans="1:13" ht="12.75">
      <c r="A23" s="678">
        <v>18</v>
      </c>
      <c r="B23" s="679"/>
      <c r="C23" s="679"/>
      <c r="D23" s="679"/>
      <c r="E23" s="683"/>
      <c r="F23" s="680"/>
      <c r="G23" s="680"/>
      <c r="H23" s="680"/>
      <c r="I23" s="681"/>
      <c r="J23" s="680"/>
      <c r="K23" s="682"/>
      <c r="M23" s="625"/>
    </row>
    <row r="24" spans="1:13" ht="12.75">
      <c r="A24" s="678">
        <v>19</v>
      </c>
      <c r="B24" s="679"/>
      <c r="C24" s="680"/>
      <c r="D24" s="680"/>
      <c r="E24" s="681"/>
      <c r="F24" s="680"/>
      <c r="G24" s="680"/>
      <c r="H24" s="680"/>
      <c r="I24" s="681"/>
      <c r="J24" s="680"/>
      <c r="K24" s="682"/>
      <c r="M24" s="625"/>
    </row>
    <row r="25" spans="1:13" ht="12.75">
      <c r="A25" s="678">
        <v>20</v>
      </c>
      <c r="B25" s="679"/>
      <c r="C25" s="680"/>
      <c r="D25" s="680"/>
      <c r="E25" s="681"/>
      <c r="F25" s="680"/>
      <c r="G25" s="680"/>
      <c r="H25" s="680"/>
      <c r="I25" s="681"/>
      <c r="J25" s="680"/>
      <c r="K25" s="682"/>
      <c r="M25" s="625"/>
    </row>
    <row r="26" spans="1:13" ht="12.75">
      <c r="A26" s="678">
        <v>21</v>
      </c>
      <c r="B26" s="679"/>
      <c r="C26" s="680"/>
      <c r="D26" s="680"/>
      <c r="E26" s="681"/>
      <c r="F26" s="680"/>
      <c r="G26" s="680"/>
      <c r="H26" s="680"/>
      <c r="I26" s="681"/>
      <c r="J26" s="680"/>
      <c r="K26" s="682"/>
      <c r="M26" s="625"/>
    </row>
    <row r="27" spans="1:13" ht="12.75">
      <c r="A27" s="678">
        <v>22</v>
      </c>
      <c r="B27" s="679"/>
      <c r="C27" s="680"/>
      <c r="D27" s="680"/>
      <c r="E27" s="681"/>
      <c r="F27" s="680"/>
      <c r="G27" s="680"/>
      <c r="H27" s="680"/>
      <c r="I27" s="681"/>
      <c r="J27" s="680"/>
      <c r="K27" s="682"/>
      <c r="M27" s="625"/>
    </row>
    <row r="28" spans="1:13" ht="12.75">
      <c r="A28" s="678">
        <v>23</v>
      </c>
      <c r="B28" s="679"/>
      <c r="C28" s="680"/>
      <c r="D28" s="680"/>
      <c r="E28" s="681"/>
      <c r="F28" s="680"/>
      <c r="G28" s="680"/>
      <c r="H28" s="680"/>
      <c r="I28" s="681"/>
      <c r="J28" s="680"/>
      <c r="K28" s="682"/>
      <c r="M28" s="625"/>
    </row>
    <row r="29" spans="1:13" ht="12.75">
      <c r="A29" s="678">
        <v>24</v>
      </c>
      <c r="B29" s="679"/>
      <c r="C29" s="680"/>
      <c r="D29" s="680"/>
      <c r="E29" s="681"/>
      <c r="F29" s="680"/>
      <c r="G29" s="680"/>
      <c r="H29" s="680"/>
      <c r="I29" s="681"/>
      <c r="J29" s="680"/>
      <c r="K29" s="682"/>
      <c r="M29" s="625"/>
    </row>
    <row r="30" spans="1:13" ht="12.75">
      <c r="A30" s="678">
        <v>25</v>
      </c>
      <c r="B30" s="679"/>
      <c r="C30" s="680"/>
      <c r="D30" s="680"/>
      <c r="E30" s="681"/>
      <c r="F30" s="680"/>
      <c r="G30" s="680"/>
      <c r="H30" s="680"/>
      <c r="I30" s="681"/>
      <c r="J30" s="680"/>
      <c r="K30" s="682"/>
      <c r="M30" s="625"/>
    </row>
    <row r="31" spans="1:13" ht="12.75">
      <c r="A31" s="678">
        <v>26</v>
      </c>
      <c r="B31" s="679"/>
      <c r="C31" s="680"/>
      <c r="D31" s="680"/>
      <c r="E31" s="681"/>
      <c r="F31" s="680"/>
      <c r="G31" s="680"/>
      <c r="H31" s="680"/>
      <c r="I31" s="681"/>
      <c r="J31" s="680"/>
      <c r="K31" s="682"/>
      <c r="M31" s="625"/>
    </row>
    <row r="32" spans="1:13" ht="12.75">
      <c r="A32" s="678">
        <v>27</v>
      </c>
      <c r="B32" s="679"/>
      <c r="C32" s="680"/>
      <c r="D32" s="680"/>
      <c r="E32" s="681"/>
      <c r="F32" s="680"/>
      <c r="G32" s="680"/>
      <c r="H32" s="680"/>
      <c r="I32" s="681"/>
      <c r="J32" s="680"/>
      <c r="K32" s="682"/>
      <c r="M32" s="625"/>
    </row>
    <row r="33" spans="1:13" ht="12.75">
      <c r="A33" s="678">
        <v>28</v>
      </c>
      <c r="B33" s="679"/>
      <c r="C33" s="680"/>
      <c r="D33" s="680"/>
      <c r="E33" s="681"/>
      <c r="F33" s="680"/>
      <c r="G33" s="680"/>
      <c r="H33" s="680"/>
      <c r="I33" s="681"/>
      <c r="J33" s="680"/>
      <c r="K33" s="682"/>
      <c r="M33" s="625"/>
    </row>
    <row r="34" spans="1:13" ht="12.75">
      <c r="A34" s="678">
        <v>29</v>
      </c>
      <c r="B34" s="679"/>
      <c r="C34" s="680"/>
      <c r="D34" s="680"/>
      <c r="E34" s="681"/>
      <c r="F34" s="680"/>
      <c r="G34" s="680"/>
      <c r="H34" s="680"/>
      <c r="I34" s="681"/>
      <c r="J34" s="680"/>
      <c r="K34" s="682"/>
      <c r="M34" s="625"/>
    </row>
    <row r="35" spans="1:13" ht="12.75">
      <c r="A35" s="678">
        <v>30</v>
      </c>
      <c r="B35" s="679"/>
      <c r="C35" s="680"/>
      <c r="D35" s="680"/>
      <c r="E35" s="681"/>
      <c r="F35" s="680"/>
      <c r="G35" s="680"/>
      <c r="H35" s="680"/>
      <c r="I35" s="681"/>
      <c r="J35" s="680"/>
      <c r="K35" s="682"/>
      <c r="M35" s="625"/>
    </row>
    <row r="36" spans="1:13" ht="12.75">
      <c r="A36" s="678">
        <v>31</v>
      </c>
      <c r="B36" s="679"/>
      <c r="C36" s="680"/>
      <c r="D36" s="680"/>
      <c r="E36" s="681"/>
      <c r="F36" s="680"/>
      <c r="G36" s="680"/>
      <c r="H36" s="680"/>
      <c r="I36" s="681"/>
      <c r="J36" s="680"/>
      <c r="K36" s="682"/>
      <c r="M36" s="625"/>
    </row>
    <row r="37" spans="1:13" ht="12.75">
      <c r="A37" s="678">
        <v>32</v>
      </c>
      <c r="B37" s="679"/>
      <c r="C37" s="680"/>
      <c r="D37" s="680"/>
      <c r="E37" s="681"/>
      <c r="F37" s="680"/>
      <c r="G37" s="680"/>
      <c r="H37" s="680"/>
      <c r="I37" s="681"/>
      <c r="J37" s="680"/>
      <c r="K37" s="682"/>
      <c r="M37" s="625"/>
    </row>
    <row r="38" spans="1:13" ht="12.75">
      <c r="A38" s="678">
        <v>33</v>
      </c>
      <c r="B38" s="679"/>
      <c r="C38" s="680"/>
      <c r="D38" s="680"/>
      <c r="E38" s="681"/>
      <c r="F38" s="680"/>
      <c r="G38" s="680"/>
      <c r="H38" s="680"/>
      <c r="I38" s="681"/>
      <c r="J38" s="680"/>
      <c r="K38" s="682"/>
      <c r="M38" s="625"/>
    </row>
    <row r="39" spans="1:13" ht="12.75">
      <c r="A39" s="678">
        <v>34</v>
      </c>
      <c r="B39" s="679"/>
      <c r="C39" s="680"/>
      <c r="D39" s="680"/>
      <c r="E39" s="681"/>
      <c r="F39" s="680"/>
      <c r="G39" s="680"/>
      <c r="H39" s="680"/>
      <c r="I39" s="681"/>
      <c r="J39" s="680"/>
      <c r="K39" s="682"/>
      <c r="M39" s="625"/>
    </row>
    <row r="40" spans="1:13" ht="12.75">
      <c r="A40" s="678">
        <v>35</v>
      </c>
      <c r="B40" s="679"/>
      <c r="C40" s="680"/>
      <c r="D40" s="680"/>
      <c r="E40" s="681"/>
      <c r="F40" s="680"/>
      <c r="G40" s="680"/>
      <c r="H40" s="680"/>
      <c r="I40" s="681"/>
      <c r="J40" s="680"/>
      <c r="K40" s="682"/>
      <c r="M40" s="625"/>
    </row>
    <row r="41" spans="1:13" ht="12.75">
      <c r="A41" s="678">
        <v>36</v>
      </c>
      <c r="B41" s="679"/>
      <c r="C41" s="680"/>
      <c r="D41" s="680"/>
      <c r="E41" s="681"/>
      <c r="F41" s="680"/>
      <c r="G41" s="680"/>
      <c r="H41" s="680"/>
      <c r="I41" s="681"/>
      <c r="J41" s="680"/>
      <c r="K41" s="682"/>
      <c r="M41" s="625"/>
    </row>
    <row r="42" spans="1:13" ht="12.75">
      <c r="A42" s="678">
        <v>37</v>
      </c>
      <c r="B42" s="679"/>
      <c r="C42" s="679"/>
      <c r="D42" s="679"/>
      <c r="E42" s="683"/>
      <c r="F42" s="679"/>
      <c r="G42" s="679"/>
      <c r="H42" s="680"/>
      <c r="I42" s="681"/>
      <c r="J42" s="680"/>
      <c r="K42" s="682"/>
      <c r="M42" s="625"/>
    </row>
    <row r="43" spans="1:13" ht="12.75">
      <c r="A43" s="678">
        <v>38</v>
      </c>
      <c r="B43" s="679"/>
      <c r="C43" s="680"/>
      <c r="D43" s="680"/>
      <c r="E43" s="681"/>
      <c r="F43" s="680"/>
      <c r="G43" s="680"/>
      <c r="H43" s="680"/>
      <c r="I43" s="681"/>
      <c r="J43" s="680"/>
      <c r="K43" s="682"/>
      <c r="M43" s="625"/>
    </row>
    <row r="44" spans="1:13" ht="12.75">
      <c r="A44" s="678">
        <v>39</v>
      </c>
      <c r="B44" s="679"/>
      <c r="C44" s="680"/>
      <c r="D44" s="680"/>
      <c r="E44" s="681"/>
      <c r="F44" s="680"/>
      <c r="G44" s="680"/>
      <c r="H44" s="680"/>
      <c r="I44" s="681"/>
      <c r="J44" s="680"/>
      <c r="K44" s="682"/>
      <c r="M44" s="625"/>
    </row>
    <row r="45" spans="1:13" ht="13.5" thickBot="1">
      <c r="A45" s="695">
        <v>40</v>
      </c>
      <c r="B45" s="696"/>
      <c r="C45" s="697"/>
      <c r="D45" s="697"/>
      <c r="E45" s="698"/>
      <c r="F45" s="697"/>
      <c r="G45" s="697"/>
      <c r="H45" s="697"/>
      <c r="I45" s="698"/>
      <c r="J45" s="697"/>
      <c r="K45" s="699"/>
      <c r="M45" s="625"/>
    </row>
    <row r="46" spans="1:13" ht="13.5" thickBot="1">
      <c r="A46" s="669"/>
      <c r="B46" s="670"/>
      <c r="C46" s="671"/>
      <c r="D46" s="672"/>
      <c r="E46" s="673">
        <f>SUM(E6:E45)</f>
        <v>0</v>
      </c>
      <c r="F46" s="671"/>
      <c r="G46" s="671"/>
      <c r="H46" s="672"/>
      <c r="I46" s="674"/>
      <c r="J46" s="672"/>
      <c r="K46" s="675"/>
      <c r="M46" s="625"/>
    </row>
    <row r="47" spans="1:13" ht="12.75">
      <c r="A47" s="676"/>
      <c r="B47" s="676"/>
      <c r="C47" s="676"/>
      <c r="D47" s="676"/>
      <c r="E47" s="676"/>
      <c r="F47" s="676"/>
      <c r="G47" s="676"/>
      <c r="H47" s="676"/>
      <c r="I47" s="609"/>
      <c r="J47" s="609"/>
      <c r="K47" s="609"/>
      <c r="M47" s="625"/>
    </row>
    <row r="48" spans="1:13" ht="12.75">
      <c r="A48" s="676"/>
      <c r="B48" s="676"/>
      <c r="C48" s="676"/>
      <c r="D48" s="676"/>
      <c r="E48" s="676"/>
      <c r="F48" s="676"/>
      <c r="G48" s="676"/>
      <c r="H48" s="676"/>
      <c r="I48" s="609"/>
      <c r="J48" s="609"/>
      <c r="K48" s="609"/>
      <c r="M48" s="625"/>
    </row>
    <row r="49" spans="1:13" ht="12.75">
      <c r="A49" s="676"/>
      <c r="B49" s="676"/>
      <c r="C49" s="676"/>
      <c r="D49" s="676"/>
      <c r="E49" s="676"/>
      <c r="F49" s="676"/>
      <c r="G49" s="676"/>
      <c r="H49" s="676"/>
      <c r="I49" s="609"/>
      <c r="J49" s="609"/>
      <c r="K49" s="609"/>
      <c r="M49" s="625"/>
    </row>
    <row r="50" spans="1:13" ht="12.75">
      <c r="A50" s="676"/>
      <c r="B50" s="676"/>
      <c r="C50" s="676"/>
      <c r="D50" s="676"/>
      <c r="E50" s="676"/>
      <c r="F50" s="676"/>
      <c r="G50" s="676"/>
      <c r="H50" s="676"/>
      <c r="I50" s="609"/>
      <c r="J50" s="609"/>
      <c r="K50" s="609"/>
      <c r="M50" s="625"/>
    </row>
    <row r="51" spans="1:11" ht="12.75">
      <c r="A51" s="676"/>
      <c r="B51" s="676"/>
      <c r="C51" s="676"/>
      <c r="D51" s="676"/>
      <c r="E51" s="676"/>
      <c r="F51" s="676"/>
      <c r="G51" s="676"/>
      <c r="H51" s="676"/>
      <c r="I51" s="609"/>
      <c r="J51" s="609"/>
      <c r="K51" s="609"/>
    </row>
    <row r="52" spans="1:11" ht="12.75">
      <c r="A52" s="676"/>
      <c r="B52" s="676"/>
      <c r="C52" s="676"/>
      <c r="D52" s="676"/>
      <c r="E52" s="676"/>
      <c r="F52" s="676"/>
      <c r="G52" s="676"/>
      <c r="H52" s="676"/>
      <c r="I52" s="609"/>
      <c r="J52" s="609"/>
      <c r="K52" s="609"/>
    </row>
    <row r="53" spans="1:11" ht="12.75">
      <c r="A53" s="676"/>
      <c r="B53" s="676"/>
      <c r="C53" s="676"/>
      <c r="D53" s="676"/>
      <c r="E53" s="676"/>
      <c r="F53" s="676"/>
      <c r="G53" s="676"/>
      <c r="H53" s="676"/>
      <c r="I53" s="609"/>
      <c r="J53" s="609"/>
      <c r="K53" s="609"/>
    </row>
    <row r="54" spans="1:11" ht="12.75">
      <c r="A54" s="676"/>
      <c r="B54" s="676"/>
      <c r="C54" s="676"/>
      <c r="D54" s="676"/>
      <c r="E54" s="676"/>
      <c r="F54" s="676"/>
      <c r="G54" s="676"/>
      <c r="H54" s="676"/>
      <c r="I54" s="609"/>
      <c r="J54" s="609"/>
      <c r="K54" s="609"/>
    </row>
    <row r="55" spans="1:11" ht="12.75">
      <c r="A55" s="676"/>
      <c r="B55" s="676"/>
      <c r="C55" s="676"/>
      <c r="D55" s="676"/>
      <c r="E55" s="676"/>
      <c r="F55" s="676"/>
      <c r="G55" s="676"/>
      <c r="H55" s="676"/>
      <c r="I55" s="609"/>
      <c r="J55" s="609"/>
      <c r="K55" s="609"/>
    </row>
    <row r="56" spans="1:11" ht="12.75">
      <c r="A56" s="676"/>
      <c r="B56" s="676"/>
      <c r="C56" s="676"/>
      <c r="D56" s="676"/>
      <c r="E56" s="676"/>
      <c r="F56" s="676"/>
      <c r="G56" s="676"/>
      <c r="H56" s="676"/>
      <c r="I56" s="609"/>
      <c r="J56" s="609"/>
      <c r="K56" s="609"/>
    </row>
    <row r="57" spans="1:11" ht="12.75">
      <c r="A57" s="676"/>
      <c r="B57" s="676"/>
      <c r="C57" s="676"/>
      <c r="D57" s="676"/>
      <c r="E57" s="676"/>
      <c r="F57" s="676"/>
      <c r="G57" s="676"/>
      <c r="H57" s="676"/>
      <c r="I57" s="609"/>
      <c r="J57" s="609"/>
      <c r="K57" s="609"/>
    </row>
    <row r="58" spans="1:11" ht="12.75">
      <c r="A58" s="676"/>
      <c r="B58" s="676"/>
      <c r="C58" s="676"/>
      <c r="D58" s="676"/>
      <c r="E58" s="676"/>
      <c r="F58" s="676"/>
      <c r="G58" s="676"/>
      <c r="H58" s="676"/>
      <c r="I58" s="609"/>
      <c r="J58" s="609"/>
      <c r="K58" s="609"/>
    </row>
    <row r="59" spans="1:11" ht="12.75">
      <c r="A59" s="676"/>
      <c r="B59" s="676"/>
      <c r="C59" s="676"/>
      <c r="D59" s="676"/>
      <c r="E59" s="676"/>
      <c r="F59" s="676"/>
      <c r="G59" s="676"/>
      <c r="H59" s="676"/>
      <c r="I59" s="609"/>
      <c r="J59" s="609"/>
      <c r="K59" s="609"/>
    </row>
    <row r="60" spans="1:11" ht="12.75">
      <c r="A60" s="609"/>
      <c r="B60" s="609"/>
      <c r="C60" s="609"/>
      <c r="D60" s="609"/>
      <c r="E60" s="609"/>
      <c r="F60" s="609"/>
      <c r="G60" s="609"/>
      <c r="H60" s="609"/>
      <c r="I60" s="609"/>
      <c r="J60" s="609"/>
      <c r="K60" s="609"/>
    </row>
    <row r="61" spans="1:11" ht="12.75">
      <c r="A61" s="609"/>
      <c r="B61" s="609"/>
      <c r="C61" s="609"/>
      <c r="D61" s="609"/>
      <c r="E61" s="609"/>
      <c r="F61" s="609"/>
      <c r="G61" s="609"/>
      <c r="H61" s="609"/>
      <c r="I61" s="609"/>
      <c r="J61" s="609"/>
      <c r="K61" s="609"/>
    </row>
    <row r="62" spans="1:11" ht="12.75">
      <c r="A62" s="609"/>
      <c r="B62" s="609"/>
      <c r="C62" s="609"/>
      <c r="D62" s="609"/>
      <c r="E62" s="609"/>
      <c r="F62" s="609"/>
      <c r="G62" s="609"/>
      <c r="H62" s="609"/>
      <c r="I62" s="609"/>
      <c r="J62" s="609"/>
      <c r="K62" s="609"/>
    </row>
    <row r="63" spans="1:11" ht="12.75">
      <c r="A63" s="609"/>
      <c r="B63" s="609"/>
      <c r="C63" s="609"/>
      <c r="D63" s="609"/>
      <c r="E63" s="609"/>
      <c r="F63" s="609"/>
      <c r="G63" s="609"/>
      <c r="H63" s="609"/>
      <c r="I63" s="609"/>
      <c r="J63" s="609"/>
      <c r="K63" s="609"/>
    </row>
    <row r="64" spans="1:11" ht="12.75">
      <c r="A64" s="609"/>
      <c r="B64" s="609"/>
      <c r="C64" s="609"/>
      <c r="D64" s="609"/>
      <c r="E64" s="609"/>
      <c r="F64" s="609"/>
      <c r="G64" s="609"/>
      <c r="H64" s="609"/>
      <c r="I64" s="609"/>
      <c r="J64" s="609"/>
      <c r="K64" s="609"/>
    </row>
    <row r="65" spans="1:11" ht="12.75">
      <c r="A65" s="609"/>
      <c r="B65" s="609"/>
      <c r="C65" s="609"/>
      <c r="D65" s="609"/>
      <c r="E65" s="609"/>
      <c r="F65" s="609"/>
      <c r="G65" s="609"/>
      <c r="H65" s="609"/>
      <c r="I65" s="609"/>
      <c r="J65" s="609"/>
      <c r="K65" s="609"/>
    </row>
    <row r="66" spans="1:11" ht="12.75">
      <c r="A66" s="609"/>
      <c r="B66" s="609"/>
      <c r="C66" s="609"/>
      <c r="D66" s="609"/>
      <c r="E66" s="609"/>
      <c r="F66" s="609"/>
      <c r="G66" s="609"/>
      <c r="H66" s="609"/>
      <c r="I66" s="609"/>
      <c r="J66" s="609"/>
      <c r="K66" s="609"/>
    </row>
    <row r="67" spans="1:11" ht="12.75">
      <c r="A67" s="609"/>
      <c r="B67" s="609"/>
      <c r="C67" s="609"/>
      <c r="D67" s="609"/>
      <c r="E67" s="609"/>
      <c r="F67" s="609"/>
      <c r="G67" s="609"/>
      <c r="H67" s="609"/>
      <c r="I67" s="609"/>
      <c r="J67" s="609"/>
      <c r="K67" s="609"/>
    </row>
    <row r="68" spans="1:11" ht="12.75">
      <c r="A68" s="609"/>
      <c r="B68" s="609"/>
      <c r="C68" s="609"/>
      <c r="D68" s="609"/>
      <c r="E68" s="609"/>
      <c r="F68" s="609"/>
      <c r="G68" s="609"/>
      <c r="H68" s="609"/>
      <c r="I68" s="609"/>
      <c r="J68" s="609"/>
      <c r="K68" s="609"/>
    </row>
    <row r="69" spans="1:11" ht="12.75">
      <c r="A69" s="609"/>
      <c r="B69" s="609"/>
      <c r="C69" s="609"/>
      <c r="D69" s="609"/>
      <c r="E69" s="609"/>
      <c r="F69" s="609"/>
      <c r="G69" s="609"/>
      <c r="H69" s="609"/>
      <c r="I69" s="609"/>
      <c r="J69" s="609"/>
      <c r="K69" s="609"/>
    </row>
    <row r="70" spans="1:11" ht="12.75">
      <c r="A70" s="609"/>
      <c r="B70" s="609"/>
      <c r="C70" s="609"/>
      <c r="D70" s="609"/>
      <c r="E70" s="609"/>
      <c r="F70" s="609"/>
      <c r="G70" s="609"/>
      <c r="H70" s="609"/>
      <c r="I70" s="609"/>
      <c r="J70" s="609"/>
      <c r="K70" s="609"/>
    </row>
    <row r="71" spans="1:11" ht="12.75">
      <c r="A71" s="609"/>
      <c r="B71" s="609"/>
      <c r="C71" s="609"/>
      <c r="D71" s="609"/>
      <c r="E71" s="609"/>
      <c r="F71" s="609"/>
      <c r="G71" s="609"/>
      <c r="H71" s="609"/>
      <c r="I71" s="609"/>
      <c r="J71" s="609"/>
      <c r="K71" s="609"/>
    </row>
    <row r="72" spans="1:11" ht="12.75">
      <c r="A72" s="609"/>
      <c r="B72" s="609"/>
      <c r="C72" s="609"/>
      <c r="D72" s="609"/>
      <c r="E72" s="609"/>
      <c r="F72" s="609"/>
      <c r="G72" s="609"/>
      <c r="H72" s="609"/>
      <c r="I72" s="609"/>
      <c r="J72" s="609"/>
      <c r="K72" s="609"/>
    </row>
    <row r="73" spans="1:11" ht="12.75">
      <c r="A73" s="609"/>
      <c r="B73" s="609"/>
      <c r="C73" s="609"/>
      <c r="D73" s="609"/>
      <c r="E73" s="609"/>
      <c r="F73" s="609"/>
      <c r="G73" s="609"/>
      <c r="H73" s="609"/>
      <c r="I73" s="609"/>
      <c r="J73" s="609"/>
      <c r="K73" s="609"/>
    </row>
    <row r="74" spans="1:11" ht="12.75">
      <c r="A74" s="609"/>
      <c r="B74" s="609"/>
      <c r="C74" s="609"/>
      <c r="D74" s="609"/>
      <c r="E74" s="609"/>
      <c r="F74" s="609"/>
      <c r="G74" s="609"/>
      <c r="H74" s="609"/>
      <c r="I74" s="609"/>
      <c r="J74" s="609"/>
      <c r="K74" s="609"/>
    </row>
    <row r="75" spans="1:11" ht="12.75">
      <c r="A75" s="609"/>
      <c r="B75" s="609"/>
      <c r="C75" s="609"/>
      <c r="D75" s="609"/>
      <c r="E75" s="609"/>
      <c r="F75" s="609"/>
      <c r="G75" s="609"/>
      <c r="H75" s="609"/>
      <c r="I75" s="609"/>
      <c r="J75" s="609"/>
      <c r="K75" s="609"/>
    </row>
    <row r="76" spans="1:11" ht="12.75">
      <c r="A76" s="609"/>
      <c r="B76" s="609"/>
      <c r="C76" s="609"/>
      <c r="D76" s="609"/>
      <c r="E76" s="609"/>
      <c r="F76" s="609"/>
      <c r="G76" s="609"/>
      <c r="H76" s="609"/>
      <c r="I76" s="609"/>
      <c r="J76" s="609"/>
      <c r="K76" s="609"/>
    </row>
    <row r="77" spans="1:11" ht="12.75">
      <c r="A77" s="609"/>
      <c r="B77" s="609"/>
      <c r="C77" s="609"/>
      <c r="D77" s="609"/>
      <c r="E77" s="609"/>
      <c r="F77" s="609"/>
      <c r="G77" s="609"/>
      <c r="H77" s="609"/>
      <c r="I77" s="609"/>
      <c r="J77" s="609"/>
      <c r="K77" s="609"/>
    </row>
    <row r="78" spans="1:11" ht="12.75">
      <c r="A78" s="609"/>
      <c r="B78" s="609"/>
      <c r="C78" s="609"/>
      <c r="D78" s="609"/>
      <c r="E78" s="609"/>
      <c r="F78" s="609"/>
      <c r="G78" s="609"/>
      <c r="H78" s="609"/>
      <c r="I78" s="609"/>
      <c r="J78" s="609"/>
      <c r="K78" s="609"/>
    </row>
    <row r="79" spans="1:11" ht="12.75">
      <c r="A79" s="609"/>
      <c r="B79" s="609"/>
      <c r="C79" s="609"/>
      <c r="D79" s="609"/>
      <c r="E79" s="609"/>
      <c r="F79" s="609"/>
      <c r="G79" s="609"/>
      <c r="H79" s="609"/>
      <c r="I79" s="609"/>
      <c r="J79" s="609"/>
      <c r="K79" s="609"/>
    </row>
    <row r="80" spans="1:11" ht="12.75">
      <c r="A80" s="609"/>
      <c r="B80" s="609"/>
      <c r="C80" s="609"/>
      <c r="D80" s="609"/>
      <c r="E80" s="609"/>
      <c r="F80" s="609"/>
      <c r="G80" s="609"/>
      <c r="H80" s="609"/>
      <c r="I80" s="609"/>
      <c r="J80" s="609"/>
      <c r="K80" s="609"/>
    </row>
    <row r="81" spans="1:11" ht="12.75">
      <c r="A81" s="609"/>
      <c r="B81" s="609"/>
      <c r="C81" s="609"/>
      <c r="D81" s="609"/>
      <c r="E81" s="609"/>
      <c r="F81" s="609"/>
      <c r="G81" s="609"/>
      <c r="H81" s="609"/>
      <c r="I81" s="609"/>
      <c r="J81" s="609"/>
      <c r="K81" s="609"/>
    </row>
    <row r="82" spans="1:11" ht="12.75">
      <c r="A82" s="609"/>
      <c r="B82" s="609"/>
      <c r="C82" s="609"/>
      <c r="D82" s="609"/>
      <c r="E82" s="609"/>
      <c r="F82" s="609"/>
      <c r="G82" s="609"/>
      <c r="H82" s="609"/>
      <c r="I82" s="609"/>
      <c r="J82" s="609"/>
      <c r="K82" s="609"/>
    </row>
    <row r="83" spans="1:11" ht="12.75">
      <c r="A83" s="609"/>
      <c r="B83" s="609"/>
      <c r="C83" s="609"/>
      <c r="D83" s="609"/>
      <c r="E83" s="609"/>
      <c r="F83" s="609"/>
      <c r="G83" s="609"/>
      <c r="H83" s="609"/>
      <c r="I83" s="609"/>
      <c r="J83" s="609"/>
      <c r="K83" s="609"/>
    </row>
    <row r="84" spans="1:11" ht="12.75">
      <c r="A84" s="609"/>
      <c r="B84" s="609"/>
      <c r="C84" s="609"/>
      <c r="D84" s="609"/>
      <c r="E84" s="609"/>
      <c r="F84" s="609"/>
      <c r="G84" s="609"/>
      <c r="H84" s="609"/>
      <c r="I84" s="609"/>
      <c r="J84" s="609"/>
      <c r="K84" s="609"/>
    </row>
    <row r="85" spans="1:11" ht="12.75">
      <c r="A85" s="609"/>
      <c r="B85" s="609"/>
      <c r="C85" s="609"/>
      <c r="D85" s="609"/>
      <c r="E85" s="609"/>
      <c r="F85" s="609"/>
      <c r="G85" s="609"/>
      <c r="H85" s="609"/>
      <c r="I85" s="609"/>
      <c r="J85" s="609"/>
      <c r="K85" s="609"/>
    </row>
    <row r="86" spans="1:11" ht="12.75">
      <c r="A86" s="609"/>
      <c r="B86" s="609"/>
      <c r="C86" s="609"/>
      <c r="D86" s="609"/>
      <c r="E86" s="609"/>
      <c r="F86" s="609"/>
      <c r="G86" s="609"/>
      <c r="H86" s="609"/>
      <c r="I86" s="609"/>
      <c r="J86" s="609"/>
      <c r="K86" s="609"/>
    </row>
    <row r="87" spans="1:11" ht="12.75">
      <c r="A87" s="609"/>
      <c r="B87" s="609"/>
      <c r="C87" s="609"/>
      <c r="D87" s="609"/>
      <c r="E87" s="609"/>
      <c r="F87" s="609"/>
      <c r="G87" s="609"/>
      <c r="H87" s="609"/>
      <c r="I87" s="609"/>
      <c r="J87" s="609"/>
      <c r="K87" s="609"/>
    </row>
    <row r="88" spans="1:11" ht="12.75">
      <c r="A88" s="609"/>
      <c r="B88" s="609"/>
      <c r="C88" s="609"/>
      <c r="D88" s="609"/>
      <c r="E88" s="609"/>
      <c r="F88" s="609"/>
      <c r="G88" s="609"/>
      <c r="H88" s="609"/>
      <c r="I88" s="609"/>
      <c r="J88" s="609"/>
      <c r="K88" s="609"/>
    </row>
    <row r="89" spans="1:11" ht="12.75">
      <c r="A89" s="609"/>
      <c r="B89" s="609"/>
      <c r="C89" s="609"/>
      <c r="D89" s="609"/>
      <c r="E89" s="609"/>
      <c r="F89" s="609"/>
      <c r="G89" s="609"/>
      <c r="H89" s="609"/>
      <c r="I89" s="609"/>
      <c r="J89" s="609"/>
      <c r="K89" s="609"/>
    </row>
    <row r="90" spans="1:11" ht="12.75">
      <c r="A90" s="609"/>
      <c r="B90" s="609"/>
      <c r="C90" s="609"/>
      <c r="D90" s="609"/>
      <c r="E90" s="609"/>
      <c r="F90" s="609"/>
      <c r="G90" s="609"/>
      <c r="H90" s="609"/>
      <c r="I90" s="609"/>
      <c r="J90" s="609"/>
      <c r="K90" s="609"/>
    </row>
    <row r="91" spans="1:11" ht="12.75">
      <c r="A91" s="609"/>
      <c r="B91" s="609"/>
      <c r="C91" s="609"/>
      <c r="D91" s="609"/>
      <c r="E91" s="609"/>
      <c r="F91" s="609"/>
      <c r="G91" s="609"/>
      <c r="H91" s="609"/>
      <c r="I91" s="609"/>
      <c r="J91" s="609"/>
      <c r="K91" s="609"/>
    </row>
    <row r="92" spans="1:11" ht="12.75">
      <c r="A92" s="609"/>
      <c r="B92" s="609"/>
      <c r="C92" s="609"/>
      <c r="D92" s="609"/>
      <c r="E92" s="609"/>
      <c r="F92" s="609"/>
      <c r="G92" s="609"/>
      <c r="H92" s="609"/>
      <c r="I92" s="609"/>
      <c r="J92" s="609"/>
      <c r="K92" s="609"/>
    </row>
    <row r="93" spans="1:11" ht="12.75">
      <c r="A93" s="609"/>
      <c r="B93" s="609"/>
      <c r="C93" s="609"/>
      <c r="D93" s="609"/>
      <c r="E93" s="609"/>
      <c r="F93" s="609"/>
      <c r="G93" s="609"/>
      <c r="H93" s="609"/>
      <c r="I93" s="609"/>
      <c r="J93" s="609"/>
      <c r="K93" s="609"/>
    </row>
    <row r="94" spans="1:11" ht="12.75">
      <c r="A94" s="609"/>
      <c r="B94" s="609"/>
      <c r="C94" s="609"/>
      <c r="D94" s="609"/>
      <c r="E94" s="609"/>
      <c r="F94" s="609"/>
      <c r="G94" s="609"/>
      <c r="H94" s="609"/>
      <c r="I94" s="609"/>
      <c r="J94" s="609"/>
      <c r="K94" s="609"/>
    </row>
    <row r="95" spans="1:11" ht="12.75">
      <c r="A95" s="609"/>
      <c r="B95" s="609"/>
      <c r="C95" s="609"/>
      <c r="D95" s="609"/>
      <c r="E95" s="609"/>
      <c r="F95" s="609"/>
      <c r="G95" s="609"/>
      <c r="H95" s="609"/>
      <c r="I95" s="609"/>
      <c r="J95" s="609"/>
      <c r="K95" s="609"/>
    </row>
    <row r="96" spans="1:11" ht="12.75">
      <c r="A96" s="609"/>
      <c r="B96" s="609"/>
      <c r="C96" s="609"/>
      <c r="D96" s="609"/>
      <c r="E96" s="609"/>
      <c r="F96" s="609"/>
      <c r="G96" s="609"/>
      <c r="H96" s="609"/>
      <c r="I96" s="609"/>
      <c r="J96" s="609"/>
      <c r="K96" s="609"/>
    </row>
    <row r="97" spans="1:11" ht="12.75">
      <c r="A97" s="609"/>
      <c r="B97" s="609"/>
      <c r="C97" s="609"/>
      <c r="D97" s="609"/>
      <c r="E97" s="609"/>
      <c r="F97" s="609"/>
      <c r="G97" s="609"/>
      <c r="H97" s="609"/>
      <c r="I97" s="609"/>
      <c r="J97" s="609"/>
      <c r="K97" s="609"/>
    </row>
    <row r="98" spans="1:11" ht="12.75">
      <c r="A98" s="609"/>
      <c r="B98" s="609"/>
      <c r="C98" s="609"/>
      <c r="D98" s="609"/>
      <c r="E98" s="609"/>
      <c r="F98" s="609"/>
      <c r="G98" s="609"/>
      <c r="H98" s="609"/>
      <c r="I98" s="609"/>
      <c r="J98" s="609"/>
      <c r="K98" s="609"/>
    </row>
    <row r="99" spans="1:11" ht="12.75">
      <c r="A99" s="609"/>
      <c r="B99" s="609"/>
      <c r="C99" s="609"/>
      <c r="D99" s="609"/>
      <c r="E99" s="609"/>
      <c r="F99" s="609"/>
      <c r="G99" s="609"/>
      <c r="H99" s="609"/>
      <c r="I99" s="609"/>
      <c r="J99" s="609"/>
      <c r="K99" s="609"/>
    </row>
    <row r="100" spans="1:11" ht="12.75">
      <c r="A100" s="609"/>
      <c r="B100" s="609"/>
      <c r="C100" s="609"/>
      <c r="D100" s="609"/>
      <c r="E100" s="609"/>
      <c r="F100" s="609"/>
      <c r="G100" s="609"/>
      <c r="H100" s="609"/>
      <c r="I100" s="609"/>
      <c r="J100" s="609"/>
      <c r="K100" s="609"/>
    </row>
    <row r="101" spans="1:11" ht="12.75">
      <c r="A101" s="609"/>
      <c r="B101" s="609"/>
      <c r="C101" s="609"/>
      <c r="D101" s="609"/>
      <c r="E101" s="609"/>
      <c r="F101" s="609"/>
      <c r="G101" s="609"/>
      <c r="H101" s="609"/>
      <c r="I101" s="609"/>
      <c r="J101" s="609"/>
      <c r="K101" s="609"/>
    </row>
    <row r="102" spans="1:11" ht="12.75">
      <c r="A102" s="609"/>
      <c r="B102" s="609"/>
      <c r="C102" s="609"/>
      <c r="D102" s="609"/>
      <c r="E102" s="609"/>
      <c r="F102" s="609"/>
      <c r="G102" s="609"/>
      <c r="H102" s="609"/>
      <c r="I102" s="609"/>
      <c r="J102" s="609"/>
      <c r="K102" s="609"/>
    </row>
    <row r="103" spans="1:11" ht="12.75">
      <c r="A103" s="609"/>
      <c r="B103" s="609"/>
      <c r="C103" s="609"/>
      <c r="D103" s="609"/>
      <c r="E103" s="609"/>
      <c r="F103" s="609"/>
      <c r="G103" s="609"/>
      <c r="H103" s="609"/>
      <c r="I103" s="609"/>
      <c r="J103" s="609"/>
      <c r="K103" s="609"/>
    </row>
    <row r="104" spans="1:11" ht="12.75">
      <c r="A104" s="609"/>
      <c r="B104" s="609"/>
      <c r="C104" s="609"/>
      <c r="D104" s="609"/>
      <c r="E104" s="609"/>
      <c r="F104" s="609"/>
      <c r="G104" s="609"/>
      <c r="H104" s="609"/>
      <c r="I104" s="609"/>
      <c r="J104" s="609"/>
      <c r="K104" s="609"/>
    </row>
    <row r="105" spans="1:11" ht="12.75">
      <c r="A105" s="609"/>
      <c r="B105" s="609"/>
      <c r="C105" s="609"/>
      <c r="D105" s="609"/>
      <c r="E105" s="609"/>
      <c r="F105" s="609"/>
      <c r="G105" s="609"/>
      <c r="H105" s="609"/>
      <c r="I105" s="609"/>
      <c r="J105" s="609"/>
      <c r="K105" s="609"/>
    </row>
    <row r="106" spans="1:11" ht="12.75">
      <c r="A106" s="609"/>
      <c r="B106" s="609"/>
      <c r="C106" s="609"/>
      <c r="D106" s="609"/>
      <c r="E106" s="609"/>
      <c r="F106" s="609"/>
      <c r="G106" s="609"/>
      <c r="H106" s="609"/>
      <c r="I106" s="609"/>
      <c r="J106" s="609"/>
      <c r="K106" s="609"/>
    </row>
    <row r="107" spans="1:11" ht="12.75">
      <c r="A107" s="609"/>
      <c r="B107" s="609"/>
      <c r="C107" s="609"/>
      <c r="D107" s="609"/>
      <c r="E107" s="609"/>
      <c r="F107" s="609"/>
      <c r="G107" s="609"/>
      <c r="H107" s="609"/>
      <c r="I107" s="609"/>
      <c r="J107" s="609"/>
      <c r="K107" s="609"/>
    </row>
    <row r="108" spans="1:11" ht="12.75">
      <c r="A108" s="609"/>
      <c r="B108" s="609"/>
      <c r="C108" s="609"/>
      <c r="D108" s="609"/>
      <c r="E108" s="609"/>
      <c r="F108" s="609"/>
      <c r="G108" s="609"/>
      <c r="H108" s="609"/>
      <c r="I108" s="609"/>
      <c r="J108" s="609"/>
      <c r="K108" s="609"/>
    </row>
    <row r="109" spans="1:11" ht="12.75">
      <c r="A109" s="609"/>
      <c r="B109" s="609"/>
      <c r="C109" s="609"/>
      <c r="D109" s="609"/>
      <c r="E109" s="609"/>
      <c r="F109" s="609"/>
      <c r="G109" s="609"/>
      <c r="H109" s="609"/>
      <c r="I109" s="609"/>
      <c r="J109" s="609"/>
      <c r="K109" s="609"/>
    </row>
    <row r="110" spans="1:11" ht="12.75">
      <c r="A110" s="609"/>
      <c r="B110" s="609"/>
      <c r="C110" s="609"/>
      <c r="D110" s="609"/>
      <c r="E110" s="609"/>
      <c r="F110" s="609"/>
      <c r="G110" s="609"/>
      <c r="H110" s="609"/>
      <c r="I110" s="609"/>
      <c r="J110" s="609"/>
      <c r="K110" s="609"/>
    </row>
    <row r="111" spans="1:11" ht="12.75">
      <c r="A111" s="609"/>
      <c r="B111" s="609"/>
      <c r="C111" s="609"/>
      <c r="D111" s="609"/>
      <c r="E111" s="609"/>
      <c r="F111" s="609"/>
      <c r="G111" s="609"/>
      <c r="H111" s="609"/>
      <c r="I111" s="609"/>
      <c r="J111" s="609"/>
      <c r="K111" s="609"/>
    </row>
    <row r="112" spans="1:11" ht="12.75">
      <c r="A112" s="609"/>
      <c r="B112" s="609"/>
      <c r="C112" s="609"/>
      <c r="D112" s="609"/>
      <c r="E112" s="609"/>
      <c r="F112" s="609"/>
      <c r="G112" s="609"/>
      <c r="H112" s="609"/>
      <c r="I112" s="609"/>
      <c r="J112" s="609"/>
      <c r="K112" s="609"/>
    </row>
    <row r="113" spans="1:11" ht="12.75">
      <c r="A113" s="609"/>
      <c r="B113" s="609"/>
      <c r="C113" s="609"/>
      <c r="D113" s="609"/>
      <c r="E113" s="609"/>
      <c r="F113" s="609"/>
      <c r="G113" s="609"/>
      <c r="H113" s="609"/>
      <c r="I113" s="609"/>
      <c r="J113" s="609"/>
      <c r="K113" s="609"/>
    </row>
    <row r="114" spans="1:11" ht="12.75">
      <c r="A114" s="609"/>
      <c r="B114" s="609"/>
      <c r="C114" s="609"/>
      <c r="D114" s="609"/>
      <c r="E114" s="609"/>
      <c r="F114" s="609"/>
      <c r="G114" s="609"/>
      <c r="H114" s="609"/>
      <c r="I114" s="609"/>
      <c r="J114" s="609"/>
      <c r="K114" s="609"/>
    </row>
    <row r="115" spans="1:11" ht="12.75">
      <c r="A115" s="609"/>
      <c r="B115" s="609"/>
      <c r="C115" s="609"/>
      <c r="D115" s="609"/>
      <c r="E115" s="609"/>
      <c r="F115" s="609"/>
      <c r="G115" s="609"/>
      <c r="H115" s="609"/>
      <c r="I115" s="609"/>
      <c r="J115" s="609"/>
      <c r="K115" s="609"/>
    </row>
    <row r="116" spans="1:11" ht="12.75">
      <c r="A116" s="609"/>
      <c r="B116" s="609"/>
      <c r="C116" s="609"/>
      <c r="D116" s="609"/>
      <c r="E116" s="609"/>
      <c r="F116" s="609"/>
      <c r="G116" s="609"/>
      <c r="H116" s="609"/>
      <c r="I116" s="609"/>
      <c r="J116" s="609"/>
      <c r="K116" s="609"/>
    </row>
    <row r="117" spans="1:11" ht="12.75">
      <c r="A117" s="609"/>
      <c r="B117" s="609"/>
      <c r="C117" s="609"/>
      <c r="D117" s="609"/>
      <c r="E117" s="609"/>
      <c r="F117" s="609"/>
      <c r="G117" s="609"/>
      <c r="H117" s="609"/>
      <c r="I117" s="609"/>
      <c r="J117" s="609"/>
      <c r="K117" s="609"/>
    </row>
    <row r="118" spans="1:11" ht="12.75">
      <c r="A118" s="609"/>
      <c r="B118" s="609"/>
      <c r="C118" s="609"/>
      <c r="D118" s="609"/>
      <c r="E118" s="609"/>
      <c r="F118" s="609"/>
      <c r="G118" s="609"/>
      <c r="H118" s="609"/>
      <c r="I118" s="609"/>
      <c r="J118" s="609"/>
      <c r="K118" s="609"/>
    </row>
    <row r="119" spans="1:11" ht="12.75">
      <c r="A119" s="609"/>
      <c r="B119" s="609"/>
      <c r="C119" s="609"/>
      <c r="D119" s="609"/>
      <c r="E119" s="609"/>
      <c r="F119" s="609"/>
      <c r="G119" s="609"/>
      <c r="H119" s="609"/>
      <c r="I119" s="609"/>
      <c r="J119" s="609"/>
      <c r="K119" s="609"/>
    </row>
    <row r="120" spans="1:11" ht="12.75">
      <c r="A120" s="609"/>
      <c r="B120" s="609"/>
      <c r="C120" s="609"/>
      <c r="D120" s="609"/>
      <c r="E120" s="609"/>
      <c r="F120" s="609"/>
      <c r="G120" s="609"/>
      <c r="H120" s="609"/>
      <c r="I120" s="609"/>
      <c r="J120" s="609"/>
      <c r="K120" s="609"/>
    </row>
    <row r="121" spans="1:11" ht="12.75">
      <c r="A121" s="609"/>
      <c r="B121" s="609"/>
      <c r="C121" s="609"/>
      <c r="D121" s="609"/>
      <c r="E121" s="609"/>
      <c r="F121" s="609"/>
      <c r="G121" s="609"/>
      <c r="H121" s="609"/>
      <c r="I121" s="609"/>
      <c r="J121" s="609"/>
      <c r="K121" s="609"/>
    </row>
    <row r="122" spans="1:11" ht="12.75">
      <c r="A122" s="609"/>
      <c r="B122" s="609"/>
      <c r="C122" s="609"/>
      <c r="D122" s="609"/>
      <c r="E122" s="609"/>
      <c r="F122" s="609"/>
      <c r="G122" s="609"/>
      <c r="H122" s="609"/>
      <c r="I122" s="609"/>
      <c r="J122" s="609"/>
      <c r="K122" s="609"/>
    </row>
    <row r="123" spans="1:11" ht="12.75">
      <c r="A123" s="609"/>
      <c r="B123" s="609"/>
      <c r="C123" s="609"/>
      <c r="D123" s="609"/>
      <c r="E123" s="609"/>
      <c r="F123" s="609"/>
      <c r="G123" s="609"/>
      <c r="H123" s="609"/>
      <c r="I123" s="609"/>
      <c r="J123" s="609"/>
      <c r="K123" s="609"/>
    </row>
    <row r="124" spans="1:11" ht="12.75">
      <c r="A124" s="609"/>
      <c r="B124" s="609"/>
      <c r="C124" s="609"/>
      <c r="D124" s="609"/>
      <c r="E124" s="609"/>
      <c r="F124" s="609"/>
      <c r="G124" s="609"/>
      <c r="H124" s="609"/>
      <c r="I124" s="609"/>
      <c r="J124" s="609"/>
      <c r="K124" s="609"/>
    </row>
    <row r="125" spans="1:11" ht="12.75">
      <c r="A125" s="609"/>
      <c r="B125" s="609"/>
      <c r="C125" s="609"/>
      <c r="D125" s="609"/>
      <c r="E125" s="609"/>
      <c r="F125" s="609"/>
      <c r="G125" s="609"/>
      <c r="H125" s="609"/>
      <c r="I125" s="609"/>
      <c r="J125" s="609"/>
      <c r="K125" s="609"/>
    </row>
    <row r="126" spans="1:11" ht="12.75">
      <c r="A126" s="609"/>
      <c r="B126" s="609"/>
      <c r="C126" s="609"/>
      <c r="D126" s="609"/>
      <c r="E126" s="609"/>
      <c r="F126" s="609"/>
      <c r="G126" s="609"/>
      <c r="H126" s="609"/>
      <c r="I126" s="609"/>
      <c r="J126" s="609"/>
      <c r="K126" s="609"/>
    </row>
    <row r="127" spans="1:11" ht="12.75">
      <c r="A127" s="609"/>
      <c r="B127" s="609"/>
      <c r="C127" s="609"/>
      <c r="D127" s="609"/>
      <c r="E127" s="609"/>
      <c r="F127" s="609"/>
      <c r="G127" s="609"/>
      <c r="H127" s="609"/>
      <c r="I127" s="609"/>
      <c r="J127" s="609"/>
      <c r="K127" s="609"/>
    </row>
    <row r="128" spans="1:11" ht="12.75">
      <c r="A128" s="609"/>
      <c r="B128" s="609"/>
      <c r="C128" s="609"/>
      <c r="D128" s="609"/>
      <c r="E128" s="609"/>
      <c r="F128" s="609"/>
      <c r="G128" s="609"/>
      <c r="H128" s="609"/>
      <c r="I128" s="609"/>
      <c r="J128" s="609"/>
      <c r="K128" s="609"/>
    </row>
    <row r="129" spans="1:11" ht="12.75">
      <c r="A129" s="609"/>
      <c r="B129" s="609"/>
      <c r="C129" s="609"/>
      <c r="D129" s="609"/>
      <c r="E129" s="609"/>
      <c r="F129" s="609"/>
      <c r="G129" s="609"/>
      <c r="H129" s="609"/>
      <c r="I129" s="609"/>
      <c r="J129" s="609"/>
      <c r="K129" s="609"/>
    </row>
    <row r="130" spans="1:11" ht="12.75">
      <c r="A130" s="609"/>
      <c r="B130" s="609"/>
      <c r="C130" s="609"/>
      <c r="D130" s="609"/>
      <c r="E130" s="609"/>
      <c r="F130" s="609"/>
      <c r="G130" s="609"/>
      <c r="H130" s="609"/>
      <c r="I130" s="609"/>
      <c r="J130" s="609"/>
      <c r="K130" s="609"/>
    </row>
    <row r="131" spans="1:11" ht="12.75">
      <c r="A131" s="609"/>
      <c r="B131" s="609"/>
      <c r="C131" s="609"/>
      <c r="D131" s="609"/>
      <c r="E131" s="609"/>
      <c r="F131" s="609"/>
      <c r="G131" s="609"/>
      <c r="H131" s="609"/>
      <c r="I131" s="609"/>
      <c r="J131" s="609"/>
      <c r="K131" s="609"/>
    </row>
    <row r="132" spans="1:11" ht="12.75">
      <c r="A132" s="609"/>
      <c r="B132" s="609"/>
      <c r="C132" s="609"/>
      <c r="D132" s="609"/>
      <c r="E132" s="609"/>
      <c r="F132" s="609"/>
      <c r="G132" s="609"/>
      <c r="H132" s="609"/>
      <c r="I132" s="609"/>
      <c r="J132" s="609"/>
      <c r="K132" s="609"/>
    </row>
    <row r="133" spans="1:11" ht="12.75">
      <c r="A133" s="609"/>
      <c r="B133" s="609"/>
      <c r="C133" s="609"/>
      <c r="D133" s="609"/>
      <c r="E133" s="609"/>
      <c r="F133" s="609"/>
      <c r="G133" s="609"/>
      <c r="H133" s="609"/>
      <c r="I133" s="609"/>
      <c r="J133" s="609"/>
      <c r="K133" s="609"/>
    </row>
  </sheetData>
  <sheetProtection/>
  <mergeCells count="8">
    <mergeCell ref="J4:J5"/>
    <mergeCell ref="E4:E5"/>
    <mergeCell ref="K4:K5"/>
    <mergeCell ref="I4:I5"/>
    <mergeCell ref="A4:A5"/>
    <mergeCell ref="B4:B5"/>
    <mergeCell ref="C4:D4"/>
    <mergeCell ref="F4:H4"/>
  </mergeCells>
  <dataValidations count="1">
    <dataValidation type="list" allowBlank="1" showInputMessage="1" showErrorMessage="1" sqref="F6:H45">
      <formula1>$M$4:$M$15</formula1>
    </dataValidation>
  </dataValidations>
  <printOptions/>
  <pageMargins left="0.35" right="0.26" top="0.39" bottom="0.52" header="0.26" footer="0.35"/>
  <pageSetup horizontalDpi="1200" verticalDpi="1200" orientation="landscape" paperSize="9" scale="80" r:id="rId1"/>
  <headerFooter alignWithMargins="0">
    <oddHeader>&amp;RTeil B - FHplus in COIN
&amp;D</oddHeader>
    <oddFooter>&amp;L&amp;F/&amp;A&amp;RSeite &amp;P von &amp;N Seiten</oddFooter>
  </headerFooter>
  <colBreaks count="1" manualBreakCount="1">
    <brk id="12" max="65535" man="1"/>
  </colBreaks>
</worksheet>
</file>

<file path=xl/worksheets/sheet5.xml><?xml version="1.0" encoding="utf-8"?>
<worksheet xmlns="http://schemas.openxmlformats.org/spreadsheetml/2006/main" xmlns:r="http://schemas.openxmlformats.org/officeDocument/2006/relationships">
  <sheetPr codeName="Tabelle5">
    <tabColor indexed="10"/>
  </sheetPr>
  <dimension ref="A1:W31"/>
  <sheetViews>
    <sheetView showZeros="0" zoomScaleSheetLayoutView="100" workbookViewId="0" topLeftCell="A1">
      <selection activeCell="A1" sqref="A1"/>
    </sheetView>
  </sheetViews>
  <sheetFormatPr defaultColWidth="11.421875" defaultRowHeight="12.75"/>
  <cols>
    <col min="1" max="2" width="14.28125" style="9" customWidth="1"/>
    <col min="3" max="3" width="7.28125" style="9" customWidth="1"/>
    <col min="4" max="4" width="14.8515625" style="9" customWidth="1"/>
    <col min="5" max="14" width="9.28125" style="9" customWidth="1"/>
    <col min="15" max="15" width="10.421875" style="1" customWidth="1"/>
    <col min="16" max="16" width="6.421875" style="1" customWidth="1"/>
    <col min="17" max="17" width="5.7109375" style="1" bestFit="1" customWidth="1"/>
    <col min="18" max="18" width="9.7109375" style="1" customWidth="1"/>
    <col min="19" max="19" width="6.28125" style="1" bestFit="1" customWidth="1"/>
    <col min="20" max="20" width="5.28125" style="1" customWidth="1"/>
    <col min="21" max="21" width="9.421875" style="1" customWidth="1"/>
    <col min="22" max="22" width="6.8515625" style="1" customWidth="1"/>
    <col min="23" max="23" width="5.421875" style="1" customWidth="1"/>
    <col min="24" max="16384" width="11.421875" style="1" customWidth="1"/>
  </cols>
  <sheetData>
    <row r="1" spans="1:23" ht="15.75">
      <c r="A1" s="8" t="s">
        <v>67</v>
      </c>
      <c r="M1" s="65"/>
      <c r="N1" s="64" t="str">
        <f>'I. Deckblatt'!C16</f>
        <v>TEST</v>
      </c>
      <c r="O1" s="23"/>
      <c r="P1" s="14"/>
      <c r="Q1" s="14"/>
      <c r="U1" s="821"/>
      <c r="V1" s="821"/>
      <c r="W1" s="821"/>
    </row>
    <row r="2" spans="1:17" ht="15.75">
      <c r="A2" s="8"/>
      <c r="L2" s="65"/>
      <c r="M2" s="65"/>
      <c r="N2" s="65"/>
      <c r="O2" s="23"/>
      <c r="P2" s="14"/>
      <c r="Q2" s="14"/>
    </row>
    <row r="3" ht="15.75" thickBot="1">
      <c r="A3" s="130" t="s">
        <v>70</v>
      </c>
    </row>
    <row r="4" spans="1:15" s="17" customFormat="1" ht="20.25" customHeight="1" thickBot="1">
      <c r="A4" s="734" t="s">
        <v>77</v>
      </c>
      <c r="B4" s="731"/>
      <c r="C4" s="731"/>
      <c r="D4" s="731"/>
      <c r="E4" s="731"/>
      <c r="F4" s="731"/>
      <c r="G4" s="731"/>
      <c r="H4" s="731"/>
      <c r="I4" s="731"/>
      <c r="J4" s="731"/>
      <c r="K4" s="731"/>
      <c r="L4" s="731"/>
      <c r="M4" s="731"/>
      <c r="N4" s="732"/>
      <c r="O4" s="21"/>
    </row>
    <row r="5" spans="1:14" s="2" customFormat="1" ht="35.25" customHeight="1">
      <c r="A5" s="147"/>
      <c r="B5" s="148"/>
      <c r="C5" s="148"/>
      <c r="D5" s="826" t="s">
        <v>82</v>
      </c>
      <c r="E5" s="822" t="s">
        <v>83</v>
      </c>
      <c r="F5" s="823"/>
      <c r="G5" s="823"/>
      <c r="H5" s="823"/>
      <c r="I5" s="825"/>
      <c r="J5" s="822" t="s">
        <v>65</v>
      </c>
      <c r="K5" s="823"/>
      <c r="L5" s="823"/>
      <c r="M5" s="823"/>
      <c r="N5" s="824"/>
    </row>
    <row r="6" spans="1:14" s="2" customFormat="1" ht="25.5" customHeight="1">
      <c r="A6" s="149" t="s">
        <v>24</v>
      </c>
      <c r="B6" s="150" t="s">
        <v>23</v>
      </c>
      <c r="C6" s="151" t="s">
        <v>45</v>
      </c>
      <c r="D6" s="827"/>
      <c r="E6" s="152" t="s">
        <v>25</v>
      </c>
      <c r="F6" s="153" t="s">
        <v>26</v>
      </c>
      <c r="G6" s="153" t="s">
        <v>27</v>
      </c>
      <c r="H6" s="153" t="s">
        <v>28</v>
      </c>
      <c r="I6" s="154" t="s">
        <v>29</v>
      </c>
      <c r="J6" s="152" t="s">
        <v>25</v>
      </c>
      <c r="K6" s="153" t="s">
        <v>26</v>
      </c>
      <c r="L6" s="153" t="s">
        <v>27</v>
      </c>
      <c r="M6" s="153" t="s">
        <v>28</v>
      </c>
      <c r="N6" s="155" t="s">
        <v>29</v>
      </c>
    </row>
    <row r="7" spans="1:14" ht="25.5">
      <c r="A7" s="29" t="s">
        <v>313</v>
      </c>
      <c r="B7" s="32" t="s">
        <v>314</v>
      </c>
      <c r="C7" s="32" t="s">
        <v>295</v>
      </c>
      <c r="D7" s="32" t="s">
        <v>315</v>
      </c>
      <c r="E7" s="96">
        <v>56.25</v>
      </c>
      <c r="F7" s="97">
        <v>57.76875</v>
      </c>
      <c r="G7" s="98">
        <v>59.32850624999999</v>
      </c>
      <c r="H7" s="97"/>
      <c r="I7" s="98"/>
      <c r="J7" s="96">
        <v>240</v>
      </c>
      <c r="K7" s="97">
        <v>240</v>
      </c>
      <c r="L7" s="98">
        <v>240</v>
      </c>
      <c r="M7" s="97"/>
      <c r="N7" s="102"/>
    </row>
    <row r="8" spans="1:14" ht="12.75">
      <c r="A8" s="30" t="s">
        <v>316</v>
      </c>
      <c r="B8" s="33" t="s">
        <v>317</v>
      </c>
      <c r="C8" s="33" t="s">
        <v>318</v>
      </c>
      <c r="D8" s="33" t="s">
        <v>315</v>
      </c>
      <c r="E8" s="99">
        <v>48.214285714285715</v>
      </c>
      <c r="F8" s="100">
        <v>49.51607142857142</v>
      </c>
      <c r="G8" s="101">
        <v>50.85300535714285</v>
      </c>
      <c r="H8" s="100"/>
      <c r="I8" s="101"/>
      <c r="J8" s="99">
        <v>90</v>
      </c>
      <c r="K8" s="100">
        <v>110</v>
      </c>
      <c r="L8" s="101">
        <v>70</v>
      </c>
      <c r="M8" s="100"/>
      <c r="N8" s="103"/>
    </row>
    <row r="9" spans="1:14" ht="12.75">
      <c r="A9" s="30" t="s">
        <v>319</v>
      </c>
      <c r="B9" s="33" t="s">
        <v>317</v>
      </c>
      <c r="C9" s="33" t="s">
        <v>318</v>
      </c>
      <c r="D9" s="33" t="s">
        <v>315</v>
      </c>
      <c r="E9" s="99">
        <v>44.19642857142857</v>
      </c>
      <c r="F9" s="100">
        <v>45.389732142857135</v>
      </c>
      <c r="G9" s="101">
        <v>46.61525491071427</v>
      </c>
      <c r="H9" s="100"/>
      <c r="I9" s="101"/>
      <c r="J9" s="99">
        <v>80</v>
      </c>
      <c r="K9" s="100">
        <v>90</v>
      </c>
      <c r="L9" s="101">
        <v>60</v>
      </c>
      <c r="M9" s="100"/>
      <c r="N9" s="103"/>
    </row>
    <row r="10" spans="1:14" ht="25.5">
      <c r="A10" s="30" t="s">
        <v>320</v>
      </c>
      <c r="B10" s="33" t="s">
        <v>321</v>
      </c>
      <c r="C10" s="33" t="s">
        <v>295</v>
      </c>
      <c r="D10" s="33" t="s">
        <v>315</v>
      </c>
      <c r="E10" s="99">
        <v>36.160714285714285</v>
      </c>
      <c r="F10" s="100">
        <v>37.13705357142857</v>
      </c>
      <c r="G10" s="101">
        <v>38.139754017857136</v>
      </c>
      <c r="H10" s="100"/>
      <c r="I10" s="101"/>
      <c r="J10" s="99">
        <v>1300</v>
      </c>
      <c r="K10" s="100">
        <v>1300</v>
      </c>
      <c r="L10" s="101">
        <v>1300</v>
      </c>
      <c r="M10" s="100"/>
      <c r="N10" s="103"/>
    </row>
    <row r="11" spans="1:14" ht="25.5">
      <c r="A11" s="30" t="s">
        <v>322</v>
      </c>
      <c r="B11" s="33" t="s">
        <v>323</v>
      </c>
      <c r="C11" s="33" t="s">
        <v>318</v>
      </c>
      <c r="D11" s="33" t="s">
        <v>315</v>
      </c>
      <c r="E11" s="99">
        <v>36.160714285714285</v>
      </c>
      <c r="F11" s="100">
        <v>37.13705357142857</v>
      </c>
      <c r="G11" s="101">
        <v>38.139754017857136</v>
      </c>
      <c r="H11" s="100"/>
      <c r="I11" s="101"/>
      <c r="J11" s="99">
        <v>1200</v>
      </c>
      <c r="K11" s="100">
        <v>1100</v>
      </c>
      <c r="L11" s="101">
        <v>900</v>
      </c>
      <c r="M11" s="100"/>
      <c r="N11" s="103"/>
    </row>
    <row r="12" spans="1:14" ht="25.5">
      <c r="A12" s="30" t="s">
        <v>324</v>
      </c>
      <c r="B12" s="33" t="s">
        <v>325</v>
      </c>
      <c r="C12" s="33" t="s">
        <v>318</v>
      </c>
      <c r="D12" s="33" t="s">
        <v>315</v>
      </c>
      <c r="E12" s="99">
        <v>8.035714285714286</v>
      </c>
      <c r="F12" s="100">
        <v>8.252678571428572</v>
      </c>
      <c r="G12" s="101">
        <v>8.475500892857141</v>
      </c>
      <c r="H12" s="100"/>
      <c r="I12" s="101"/>
      <c r="J12" s="99">
        <v>600</v>
      </c>
      <c r="K12" s="100">
        <v>550</v>
      </c>
      <c r="L12" s="101">
        <v>400</v>
      </c>
      <c r="M12" s="100"/>
      <c r="N12" s="103"/>
    </row>
    <row r="13" spans="1:14" ht="25.5">
      <c r="A13" s="30" t="s">
        <v>326</v>
      </c>
      <c r="B13" s="33" t="s">
        <v>323</v>
      </c>
      <c r="C13" s="33" t="s">
        <v>318</v>
      </c>
      <c r="D13" s="33" t="s">
        <v>307</v>
      </c>
      <c r="E13" s="99">
        <v>44.642857142857146</v>
      </c>
      <c r="F13" s="100">
        <v>45.848214285714285</v>
      </c>
      <c r="G13" s="101">
        <v>47.08611607142856</v>
      </c>
      <c r="H13" s="100"/>
      <c r="I13" s="101"/>
      <c r="J13" s="99">
        <v>160</v>
      </c>
      <c r="K13" s="100">
        <v>170</v>
      </c>
      <c r="L13" s="101">
        <v>180</v>
      </c>
      <c r="M13" s="100"/>
      <c r="N13" s="103"/>
    </row>
    <row r="14" spans="1:14" ht="25.5">
      <c r="A14" s="30" t="s">
        <v>327</v>
      </c>
      <c r="B14" s="33" t="s">
        <v>328</v>
      </c>
      <c r="C14" s="33" t="s">
        <v>329</v>
      </c>
      <c r="D14" s="33" t="s">
        <v>308</v>
      </c>
      <c r="E14" s="99">
        <v>42.857142857142854</v>
      </c>
      <c r="F14" s="100">
        <v>44.014285714285705</v>
      </c>
      <c r="G14" s="101">
        <v>45.20267142857141</v>
      </c>
      <c r="H14" s="100"/>
      <c r="I14" s="101"/>
      <c r="J14" s="99">
        <v>90</v>
      </c>
      <c r="K14" s="100">
        <v>120</v>
      </c>
      <c r="L14" s="101">
        <v>140</v>
      </c>
      <c r="M14" s="100"/>
      <c r="N14" s="103"/>
    </row>
    <row r="15" spans="1:14" ht="12.75">
      <c r="A15" s="30"/>
      <c r="B15" s="33"/>
      <c r="C15" s="33"/>
      <c r="D15" s="33"/>
      <c r="E15" s="99"/>
      <c r="F15" s="100"/>
      <c r="G15" s="101"/>
      <c r="H15" s="100"/>
      <c r="I15" s="101"/>
      <c r="J15" s="99"/>
      <c r="K15" s="100"/>
      <c r="L15" s="101"/>
      <c r="M15" s="100"/>
      <c r="N15" s="103"/>
    </row>
    <row r="16" spans="1:14" ht="12.75">
      <c r="A16" s="30"/>
      <c r="B16" s="33"/>
      <c r="C16" s="33"/>
      <c r="D16" s="33"/>
      <c r="E16" s="99"/>
      <c r="F16" s="100"/>
      <c r="G16" s="101"/>
      <c r="H16" s="100"/>
      <c r="I16" s="101"/>
      <c r="J16" s="99"/>
      <c r="K16" s="100"/>
      <c r="L16" s="101"/>
      <c r="M16" s="100"/>
      <c r="N16" s="103"/>
    </row>
    <row r="17" spans="1:14" ht="12.75">
      <c r="A17" s="30"/>
      <c r="B17" s="33"/>
      <c r="C17" s="33"/>
      <c r="D17" s="33"/>
      <c r="E17" s="99"/>
      <c r="F17" s="100"/>
      <c r="G17" s="101"/>
      <c r="H17" s="100"/>
      <c r="I17" s="101"/>
      <c r="J17" s="99"/>
      <c r="K17" s="100"/>
      <c r="L17" s="101"/>
      <c r="M17" s="100"/>
      <c r="N17" s="103"/>
    </row>
    <row r="18" spans="1:14" ht="12.75">
      <c r="A18" s="30"/>
      <c r="B18" s="33"/>
      <c r="C18" s="33"/>
      <c r="D18" s="33"/>
      <c r="E18" s="99"/>
      <c r="F18" s="100"/>
      <c r="G18" s="101"/>
      <c r="H18" s="100"/>
      <c r="I18" s="101"/>
      <c r="J18" s="99"/>
      <c r="K18" s="100"/>
      <c r="L18" s="101"/>
      <c r="M18" s="100"/>
      <c r="N18" s="103"/>
    </row>
    <row r="19" spans="1:14" ht="12.75">
      <c r="A19" s="30"/>
      <c r="B19" s="33"/>
      <c r="C19" s="33"/>
      <c r="D19" s="33"/>
      <c r="E19" s="99"/>
      <c r="F19" s="100"/>
      <c r="G19" s="101"/>
      <c r="H19" s="100"/>
      <c r="I19" s="101"/>
      <c r="J19" s="99"/>
      <c r="K19" s="100"/>
      <c r="L19" s="101"/>
      <c r="M19" s="100"/>
      <c r="N19" s="103"/>
    </row>
    <row r="20" spans="1:14" ht="12.75">
      <c r="A20" s="30"/>
      <c r="B20" s="33"/>
      <c r="C20" s="33"/>
      <c r="D20" s="33"/>
      <c r="E20" s="99"/>
      <c r="F20" s="100"/>
      <c r="G20" s="101"/>
      <c r="H20" s="100"/>
      <c r="I20" s="101"/>
      <c r="J20" s="99"/>
      <c r="K20" s="100"/>
      <c r="L20" s="101"/>
      <c r="M20" s="100"/>
      <c r="N20" s="103"/>
    </row>
    <row r="21" spans="1:14" ht="12.75">
      <c r="A21" s="30"/>
      <c r="B21" s="33"/>
      <c r="C21" s="33"/>
      <c r="D21" s="33"/>
      <c r="E21" s="99"/>
      <c r="F21" s="100"/>
      <c r="G21" s="101"/>
      <c r="H21" s="100"/>
      <c r="I21" s="101"/>
      <c r="J21" s="99"/>
      <c r="K21" s="100"/>
      <c r="L21" s="101"/>
      <c r="M21" s="100"/>
      <c r="N21" s="103"/>
    </row>
    <row r="22" spans="1:14" ht="12.75">
      <c r="A22" s="30"/>
      <c r="B22" s="33"/>
      <c r="C22" s="33"/>
      <c r="D22" s="33"/>
      <c r="E22" s="99"/>
      <c r="F22" s="100"/>
      <c r="G22" s="101"/>
      <c r="H22" s="100"/>
      <c r="I22" s="101"/>
      <c r="J22" s="99"/>
      <c r="K22" s="100"/>
      <c r="L22" s="101"/>
      <c r="M22" s="100"/>
      <c r="N22" s="103"/>
    </row>
    <row r="23" spans="1:14" ht="12.75">
      <c r="A23" s="30"/>
      <c r="B23" s="33"/>
      <c r="C23" s="33"/>
      <c r="D23" s="33"/>
      <c r="E23" s="99"/>
      <c r="F23" s="100"/>
      <c r="G23" s="101"/>
      <c r="H23" s="100"/>
      <c r="I23" s="101"/>
      <c r="J23" s="99"/>
      <c r="K23" s="100"/>
      <c r="L23" s="101"/>
      <c r="M23" s="100"/>
      <c r="N23" s="103"/>
    </row>
    <row r="24" spans="1:14" ht="12.75">
      <c r="A24" s="30"/>
      <c r="B24" s="33"/>
      <c r="C24" s="33"/>
      <c r="D24" s="33"/>
      <c r="E24" s="99"/>
      <c r="F24" s="100"/>
      <c r="G24" s="101"/>
      <c r="H24" s="100"/>
      <c r="I24" s="101"/>
      <c r="J24" s="99"/>
      <c r="K24" s="100"/>
      <c r="L24" s="101"/>
      <c r="M24" s="100"/>
      <c r="N24" s="103"/>
    </row>
    <row r="25" spans="1:18" ht="12.75">
      <c r="A25" s="30"/>
      <c r="B25" s="33"/>
      <c r="C25" s="33"/>
      <c r="D25" s="33"/>
      <c r="E25" s="99"/>
      <c r="F25" s="100"/>
      <c r="G25" s="101"/>
      <c r="H25" s="100"/>
      <c r="I25" s="101"/>
      <c r="J25" s="99"/>
      <c r="K25" s="100"/>
      <c r="L25" s="101"/>
      <c r="M25" s="100"/>
      <c r="N25" s="103"/>
      <c r="R25" s="2"/>
    </row>
    <row r="26" spans="1:14" ht="12.75">
      <c r="A26" s="30"/>
      <c r="B26" s="33"/>
      <c r="C26" s="33"/>
      <c r="D26" s="33"/>
      <c r="E26" s="99"/>
      <c r="F26" s="100"/>
      <c r="G26" s="101"/>
      <c r="H26" s="100"/>
      <c r="I26" s="101"/>
      <c r="J26" s="99"/>
      <c r="K26" s="100"/>
      <c r="L26" s="101"/>
      <c r="M26" s="100"/>
      <c r="N26" s="103"/>
    </row>
    <row r="27" spans="1:14" ht="12.75">
      <c r="A27" s="30"/>
      <c r="B27" s="33"/>
      <c r="C27" s="33"/>
      <c r="D27" s="33"/>
      <c r="E27" s="99"/>
      <c r="F27" s="100"/>
      <c r="G27" s="101"/>
      <c r="H27" s="100"/>
      <c r="I27" s="101"/>
      <c r="J27" s="99"/>
      <c r="K27" s="100"/>
      <c r="L27" s="101"/>
      <c r="M27" s="100"/>
      <c r="N27" s="103"/>
    </row>
    <row r="28" spans="1:14" ht="4.5" customHeight="1" thickBot="1">
      <c r="A28" s="31"/>
      <c r="B28" s="34"/>
      <c r="C28" s="34"/>
      <c r="D28" s="34"/>
      <c r="E28" s="93"/>
      <c r="F28" s="94"/>
      <c r="G28" s="95"/>
      <c r="H28" s="94"/>
      <c r="I28" s="95"/>
      <c r="J28" s="73"/>
      <c r="K28" s="74"/>
      <c r="L28" s="75"/>
      <c r="M28" s="74"/>
      <c r="N28" s="76"/>
    </row>
    <row r="29" spans="1:14" s="2" customFormat="1" ht="13.5" thickBot="1">
      <c r="A29" s="819" t="s">
        <v>30</v>
      </c>
      <c r="B29" s="820"/>
      <c r="C29" s="820"/>
      <c r="D29" s="820"/>
      <c r="E29" s="156"/>
      <c r="F29" s="157"/>
      <c r="G29" s="158"/>
      <c r="H29" s="157"/>
      <c r="I29" s="158"/>
      <c r="J29" s="159">
        <f>SUM(J7:J28)</f>
        <v>3760</v>
      </c>
      <c r="K29" s="157">
        <f>SUM(K7:K28)</f>
        <v>3680</v>
      </c>
      <c r="L29" s="157">
        <f>SUM(L7:L28)</f>
        <v>3290</v>
      </c>
      <c r="M29" s="157">
        <f>SUM(M7:M28)</f>
        <v>0</v>
      </c>
      <c r="N29" s="160">
        <f>SUM(N7:N28)</f>
        <v>0</v>
      </c>
    </row>
    <row r="30" spans="1:15" s="2" customFormat="1" ht="12.75">
      <c r="A30" s="18"/>
      <c r="D30" s="19"/>
      <c r="E30" s="19"/>
      <c r="F30" s="19"/>
      <c r="G30" s="19"/>
      <c r="H30" s="19"/>
      <c r="I30" s="19"/>
      <c r="J30" s="19"/>
      <c r="K30" s="19"/>
      <c r="L30" s="19"/>
      <c r="M30" s="19"/>
      <c r="N30" s="19"/>
      <c r="O30" s="20"/>
    </row>
    <row r="31" spans="1:3" ht="14.25">
      <c r="A31" s="26" t="s">
        <v>13</v>
      </c>
      <c r="B31" s="27" t="s">
        <v>43</v>
      </c>
      <c r="C31" s="27"/>
    </row>
  </sheetData>
  <sheetProtection/>
  <mergeCells count="6">
    <mergeCell ref="A29:D29"/>
    <mergeCell ref="U1:W1"/>
    <mergeCell ref="J5:N5"/>
    <mergeCell ref="A4:N4"/>
    <mergeCell ref="E5:I5"/>
    <mergeCell ref="D5:D6"/>
  </mergeCells>
  <printOptions/>
  <pageMargins left="0.6" right="0.4" top="0.77" bottom="0.67" header="0.38" footer="0.35"/>
  <pageSetup horizontalDpi="600" verticalDpi="600" orientation="landscape" paperSize="9" scale="95" r:id="rId1"/>
  <headerFooter alignWithMargins="0">
    <oddHeader>&amp;RTeil B - FHplus in COIN
&amp;D</oddHeader>
    <oddFooter>&amp;L&amp;F/&amp;A&amp;RSeite &amp;P von &amp;N</oddFooter>
  </headerFooter>
</worksheet>
</file>

<file path=xl/worksheets/sheet6.xml><?xml version="1.0" encoding="utf-8"?>
<worksheet xmlns="http://schemas.openxmlformats.org/spreadsheetml/2006/main" xmlns:r="http://schemas.openxmlformats.org/officeDocument/2006/relationships">
  <sheetPr codeName="Tabelle6">
    <tabColor indexed="10"/>
  </sheetPr>
  <dimension ref="A1:AF70"/>
  <sheetViews>
    <sheetView showZeros="0" zoomScaleSheetLayoutView="100" workbookViewId="0" topLeftCell="A1">
      <selection activeCell="A1" sqref="A1"/>
    </sheetView>
  </sheetViews>
  <sheetFormatPr defaultColWidth="11.421875" defaultRowHeight="12.75"/>
  <cols>
    <col min="1" max="2" width="14.28125" style="1" customWidth="1"/>
    <col min="3" max="3" width="6.8515625" style="1" customWidth="1"/>
    <col min="4" max="4" width="15.28125" style="1" customWidth="1"/>
    <col min="5" max="10" width="14.28125" style="9" customWidth="1"/>
    <col min="11" max="13" width="15.7109375" style="9" customWidth="1"/>
    <col min="14" max="17" width="9.7109375" style="9" customWidth="1"/>
    <col min="18" max="18" width="9.57421875" style="9" customWidth="1"/>
    <col min="19" max="22" width="9.7109375" style="9" customWidth="1"/>
    <col min="23" max="23" width="10.28125" style="9" customWidth="1"/>
    <col min="24" max="24" width="10.421875" style="1" customWidth="1"/>
    <col min="25" max="25" width="6.421875" style="1" customWidth="1"/>
    <col min="26" max="26" width="5.7109375" style="1" bestFit="1" customWidth="1"/>
    <col min="27" max="27" width="9.7109375" style="1" customWidth="1"/>
    <col min="28" max="28" width="6.28125" style="1" bestFit="1" customWidth="1"/>
    <col min="29" max="29" width="5.28125" style="1" customWidth="1"/>
    <col min="30" max="30" width="9.421875" style="1" customWidth="1"/>
    <col min="31" max="31" width="6.8515625" style="1" customWidth="1"/>
    <col min="32" max="32" width="5.421875" style="1" customWidth="1"/>
    <col min="33" max="16384" width="11.421875" style="1" customWidth="1"/>
  </cols>
  <sheetData>
    <row r="1" spans="1:32" ht="15.75">
      <c r="A1" s="8" t="s">
        <v>84</v>
      </c>
      <c r="E1" s="8"/>
      <c r="J1" s="64" t="str">
        <f>'I. Deckblatt'!C16</f>
        <v>TEST</v>
      </c>
      <c r="S1" s="840" t="e">
        <f>#REF!</f>
        <v>#REF!</v>
      </c>
      <c r="T1" s="840"/>
      <c r="U1" s="840"/>
      <c r="V1" s="840"/>
      <c r="W1" s="840"/>
      <c r="X1" s="23"/>
      <c r="Y1" s="14"/>
      <c r="Z1" s="14"/>
      <c r="AD1" s="821"/>
      <c r="AE1" s="821"/>
      <c r="AF1" s="821"/>
    </row>
    <row r="2" spans="1:32" ht="15.75">
      <c r="A2" s="8"/>
      <c r="E2" s="8"/>
      <c r="I2" s="65"/>
      <c r="J2" s="65"/>
      <c r="S2" s="28"/>
      <c r="T2" s="28"/>
      <c r="U2" s="28"/>
      <c r="V2" s="28"/>
      <c r="W2" s="28"/>
      <c r="X2" s="23"/>
      <c r="Y2" s="14"/>
      <c r="Z2" s="14"/>
      <c r="AD2" s="14"/>
      <c r="AE2" s="14"/>
      <c r="AF2" s="14"/>
    </row>
    <row r="3" spans="1:26" ht="16.5" thickBot="1">
      <c r="A3" s="131" t="s">
        <v>68</v>
      </c>
      <c r="E3" s="8"/>
      <c r="S3" s="840" t="e">
        <f>#REF!</f>
        <v>#REF!</v>
      </c>
      <c r="T3" s="840"/>
      <c r="U3" s="840"/>
      <c r="V3" s="840"/>
      <c r="W3" s="840"/>
      <c r="X3" s="23"/>
      <c r="Y3" s="14"/>
      <c r="Z3" s="14"/>
    </row>
    <row r="4" spans="1:11" s="17" customFormat="1" ht="20.25" customHeight="1" thickBot="1">
      <c r="A4" s="734" t="s">
        <v>77</v>
      </c>
      <c r="B4" s="731"/>
      <c r="C4" s="731"/>
      <c r="D4" s="731"/>
      <c r="E4" s="731"/>
      <c r="F4" s="731"/>
      <c r="G4" s="731"/>
      <c r="H4" s="731"/>
      <c r="I4" s="731"/>
      <c r="J4" s="732"/>
      <c r="K4" s="21"/>
    </row>
    <row r="5" spans="1:10" s="2" customFormat="1" ht="39" customHeight="1">
      <c r="A5" s="147"/>
      <c r="B5" s="148"/>
      <c r="C5" s="148"/>
      <c r="D5" s="826" t="s">
        <v>82</v>
      </c>
      <c r="E5" s="841" t="s">
        <v>32</v>
      </c>
      <c r="F5" s="842"/>
      <c r="G5" s="842"/>
      <c r="H5" s="842"/>
      <c r="I5" s="843"/>
      <c r="J5" s="171" t="s">
        <v>31</v>
      </c>
    </row>
    <row r="6" spans="1:10" s="2" customFormat="1" ht="26.25" customHeight="1">
      <c r="A6" s="172" t="s">
        <v>24</v>
      </c>
      <c r="B6" s="150" t="s">
        <v>23</v>
      </c>
      <c r="C6" s="150" t="s">
        <v>45</v>
      </c>
      <c r="D6" s="827"/>
      <c r="E6" s="173" t="s">
        <v>25</v>
      </c>
      <c r="F6" s="153" t="s">
        <v>26</v>
      </c>
      <c r="G6" s="153" t="s">
        <v>27</v>
      </c>
      <c r="H6" s="153" t="s">
        <v>28</v>
      </c>
      <c r="I6" s="174" t="s">
        <v>29</v>
      </c>
      <c r="J6" s="175" t="s">
        <v>33</v>
      </c>
    </row>
    <row r="7" spans="1:23" ht="25.5">
      <c r="A7" s="273" t="str">
        <f>'1.1. Personaleinsatz'!A7</f>
        <v>Martina Frühlinger</v>
      </c>
      <c r="B7" s="274" t="str">
        <f>'1.1. Personaleinsatz'!B7</f>
        <v>Projektleitung</v>
      </c>
      <c r="C7" s="274" t="str">
        <f>'1.1. Personaleinsatz'!C7</f>
        <v>w</v>
      </c>
      <c r="D7" s="275" t="str">
        <f>'1.1. Personaleinsatz'!D7</f>
        <v>FH Regional </v>
      </c>
      <c r="E7" s="276">
        <f>'1.1. Personaleinsatz'!E7*'1.1. Personaleinsatz'!J7</f>
        <v>13500</v>
      </c>
      <c r="F7" s="277">
        <f>'1.1. Personaleinsatz'!F7*'1.1. Personaleinsatz'!K7</f>
        <v>13864.5</v>
      </c>
      <c r="G7" s="277">
        <f>'1.1. Personaleinsatz'!G7*'1.1. Personaleinsatz'!L7</f>
        <v>14238.841499999997</v>
      </c>
      <c r="H7" s="277">
        <f>'1.1. Personaleinsatz'!H7*'1.1. Personaleinsatz'!M7</f>
        <v>0</v>
      </c>
      <c r="I7" s="277">
        <f>'1.1. Personaleinsatz'!I7*'1.1. Personaleinsatz'!N7</f>
        <v>0</v>
      </c>
      <c r="J7" s="181">
        <f aca="true" t="shared" si="0" ref="J7:J28">SUM(E7:I7)</f>
        <v>41603.341499999995</v>
      </c>
      <c r="K7" s="1"/>
      <c r="L7" s="1"/>
      <c r="M7" s="1"/>
      <c r="N7" s="1"/>
      <c r="O7" s="1"/>
      <c r="P7" s="1"/>
      <c r="Q7" s="1"/>
      <c r="R7" s="1"/>
      <c r="S7" s="1"/>
      <c r="T7" s="1"/>
      <c r="U7" s="1"/>
      <c r="V7" s="1"/>
      <c r="W7" s="1"/>
    </row>
    <row r="8" spans="1:23" ht="12.75">
      <c r="A8" s="278" t="str">
        <f>'1.1. Personaleinsatz'!A8</f>
        <v>Franz Sallinger</v>
      </c>
      <c r="B8" s="279" t="str">
        <f>'1.1. Personaleinsatz'!B8</f>
        <v>Key Researcher</v>
      </c>
      <c r="C8" s="279" t="str">
        <f>'1.1. Personaleinsatz'!C8</f>
        <v>m</v>
      </c>
      <c r="D8" s="280" t="str">
        <f>'1.1. Personaleinsatz'!D8</f>
        <v>FH Regional </v>
      </c>
      <c r="E8" s="281">
        <f>'1.1. Personaleinsatz'!E8*'1.1. Personaleinsatz'!J8</f>
        <v>4339.285714285715</v>
      </c>
      <c r="F8" s="282">
        <f>'1.1. Personaleinsatz'!F8*'1.1. Personaleinsatz'!K8</f>
        <v>5446.767857142857</v>
      </c>
      <c r="G8" s="282">
        <f>'1.1. Personaleinsatz'!G8*'1.1. Personaleinsatz'!L8</f>
        <v>3559.710374999999</v>
      </c>
      <c r="H8" s="282">
        <f>'1.1. Personaleinsatz'!H8*'1.1. Personaleinsatz'!M8</f>
        <v>0</v>
      </c>
      <c r="I8" s="282">
        <f>'1.1. Personaleinsatz'!I8*'1.1. Personaleinsatz'!N8</f>
        <v>0</v>
      </c>
      <c r="J8" s="182">
        <f t="shared" si="0"/>
        <v>13345.763946428571</v>
      </c>
      <c r="K8" s="1"/>
      <c r="L8" s="1"/>
      <c r="M8" s="1"/>
      <c r="N8" s="1"/>
      <c r="O8" s="1"/>
      <c r="P8" s="1"/>
      <c r="Q8" s="1"/>
      <c r="R8" s="1"/>
      <c r="S8" s="1"/>
      <c r="T8" s="1"/>
      <c r="U8" s="1"/>
      <c r="V8" s="1"/>
      <c r="W8" s="1"/>
    </row>
    <row r="9" spans="1:23" ht="12.75">
      <c r="A9" s="278" t="str">
        <f>'1.1. Personaleinsatz'!A9</f>
        <v>Wilfried Bauer</v>
      </c>
      <c r="B9" s="279" t="str">
        <f>'1.1. Personaleinsatz'!B9</f>
        <v>Key Researcher</v>
      </c>
      <c r="C9" s="279" t="str">
        <f>'1.1. Personaleinsatz'!C9</f>
        <v>m</v>
      </c>
      <c r="D9" s="280" t="str">
        <f>'1.1. Personaleinsatz'!D9</f>
        <v>FH Regional </v>
      </c>
      <c r="E9" s="281">
        <f>'1.1. Personaleinsatz'!E9*'1.1. Personaleinsatz'!J9</f>
        <v>3535.7142857142853</v>
      </c>
      <c r="F9" s="282">
        <f>'1.1. Personaleinsatz'!F9*'1.1. Personaleinsatz'!K9</f>
        <v>4085.075892857142</v>
      </c>
      <c r="G9" s="282">
        <f>'1.1. Personaleinsatz'!G9*'1.1. Personaleinsatz'!L9</f>
        <v>2796.915294642856</v>
      </c>
      <c r="H9" s="282">
        <f>'1.1. Personaleinsatz'!H9*'1.1. Personaleinsatz'!M9</f>
        <v>0</v>
      </c>
      <c r="I9" s="282">
        <f>'1.1. Personaleinsatz'!I9*'1.1. Personaleinsatz'!N9</f>
        <v>0</v>
      </c>
      <c r="J9" s="182">
        <f t="shared" si="0"/>
        <v>10417.705473214284</v>
      </c>
      <c r="K9" s="1"/>
      <c r="L9" s="1"/>
      <c r="M9" s="1"/>
      <c r="N9" s="1"/>
      <c r="O9" s="1"/>
      <c r="P9" s="1"/>
      <c r="Q9" s="1"/>
      <c r="R9" s="1"/>
      <c r="S9" s="1"/>
      <c r="T9" s="1"/>
      <c r="U9" s="1"/>
      <c r="V9" s="1"/>
      <c r="W9" s="1"/>
    </row>
    <row r="10" spans="1:23" ht="25.5">
      <c r="A10" s="278" t="str">
        <f>'1.1. Personaleinsatz'!A10</f>
        <v>Martha Angerer </v>
      </c>
      <c r="B10" s="279" t="str">
        <f>'1.1. Personaleinsatz'!B10</f>
        <v>wissenschaft. Mitarbeiterin</v>
      </c>
      <c r="C10" s="279" t="str">
        <f>'1.1. Personaleinsatz'!C10</f>
        <v>w</v>
      </c>
      <c r="D10" s="280" t="str">
        <f>'1.1. Personaleinsatz'!D10</f>
        <v>FH Regional </v>
      </c>
      <c r="E10" s="281">
        <f>'1.1. Personaleinsatz'!E10*'1.1. Personaleinsatz'!J10</f>
        <v>47008.92857142857</v>
      </c>
      <c r="F10" s="282">
        <f>'1.1. Personaleinsatz'!F10*'1.1. Personaleinsatz'!K10</f>
        <v>48278.16964285714</v>
      </c>
      <c r="G10" s="282">
        <f>'1.1. Personaleinsatz'!G10*'1.1. Personaleinsatz'!L10</f>
        <v>49581.68022321428</v>
      </c>
      <c r="H10" s="282">
        <f>'1.1. Personaleinsatz'!H10*'1.1. Personaleinsatz'!M10</f>
        <v>0</v>
      </c>
      <c r="I10" s="282">
        <f>'1.1. Personaleinsatz'!I10*'1.1. Personaleinsatz'!N10</f>
        <v>0</v>
      </c>
      <c r="J10" s="182">
        <f t="shared" si="0"/>
        <v>144868.7784375</v>
      </c>
      <c r="K10" s="1"/>
      <c r="L10" s="1"/>
      <c r="M10" s="1"/>
      <c r="N10" s="1"/>
      <c r="O10" s="1"/>
      <c r="P10" s="1"/>
      <c r="Q10" s="1"/>
      <c r="R10" s="1"/>
      <c r="S10" s="1"/>
      <c r="T10" s="1"/>
      <c r="U10" s="1"/>
      <c r="V10" s="1"/>
      <c r="W10" s="1"/>
    </row>
    <row r="11" spans="1:23" ht="25.5">
      <c r="A11" s="278" t="str">
        <f>'1.1. Personaleinsatz'!A11</f>
        <v>Manfred Uitz</v>
      </c>
      <c r="B11" s="279" t="str">
        <f>'1.1. Personaleinsatz'!B11</f>
        <v>wissenschaft. Mitarbeiter</v>
      </c>
      <c r="C11" s="279" t="str">
        <f>'1.1. Personaleinsatz'!C11</f>
        <v>m</v>
      </c>
      <c r="D11" s="280" t="str">
        <f>'1.1. Personaleinsatz'!D11</f>
        <v>FH Regional </v>
      </c>
      <c r="E11" s="281">
        <f>'1.1. Personaleinsatz'!E11*'1.1. Personaleinsatz'!J11</f>
        <v>43392.857142857145</v>
      </c>
      <c r="F11" s="282">
        <f>'1.1. Personaleinsatz'!F11*'1.1. Personaleinsatz'!K11</f>
        <v>40850.75892857142</v>
      </c>
      <c r="G11" s="282">
        <f>'1.1. Personaleinsatz'!G11*'1.1. Personaleinsatz'!L11</f>
        <v>34325.778616071424</v>
      </c>
      <c r="H11" s="282">
        <f>'1.1. Personaleinsatz'!H11*'1.1. Personaleinsatz'!M11</f>
        <v>0</v>
      </c>
      <c r="I11" s="282">
        <f>'1.1. Personaleinsatz'!I11*'1.1. Personaleinsatz'!N11</f>
        <v>0</v>
      </c>
      <c r="J11" s="182">
        <f t="shared" si="0"/>
        <v>118569.3946875</v>
      </c>
      <c r="K11" s="1"/>
      <c r="L11" s="1"/>
      <c r="M11" s="1"/>
      <c r="N11" s="1"/>
      <c r="O11" s="1"/>
      <c r="P11" s="1"/>
      <c r="Q11" s="1"/>
      <c r="R11" s="1"/>
      <c r="S11" s="1"/>
      <c r="T11" s="1"/>
      <c r="U11" s="1"/>
      <c r="V11" s="1"/>
      <c r="W11" s="1"/>
    </row>
    <row r="12" spans="1:23" ht="25.5">
      <c r="A12" s="278" t="str">
        <f>'1.1. Personaleinsatz'!A12</f>
        <v>Alfred Gattinger</v>
      </c>
      <c r="B12" s="279" t="str">
        <f>'1.1. Personaleinsatz'!B12</f>
        <v>stud. Mitarbeiter </v>
      </c>
      <c r="C12" s="279" t="str">
        <f>'1.1. Personaleinsatz'!C12</f>
        <v>m</v>
      </c>
      <c r="D12" s="280" t="str">
        <f>'1.1. Personaleinsatz'!D12</f>
        <v>FH Regional </v>
      </c>
      <c r="E12" s="281">
        <f>'1.1. Personaleinsatz'!E12*'1.1. Personaleinsatz'!J12</f>
        <v>4821.428571428572</v>
      </c>
      <c r="F12" s="282">
        <f>'1.1. Personaleinsatz'!F12*'1.1. Personaleinsatz'!K12</f>
        <v>4538.973214285715</v>
      </c>
      <c r="G12" s="282">
        <f>'1.1. Personaleinsatz'!G12*'1.1. Personaleinsatz'!L12</f>
        <v>3390.200357142857</v>
      </c>
      <c r="H12" s="282">
        <f>'1.1. Personaleinsatz'!H12*'1.1. Personaleinsatz'!M12</f>
        <v>0</v>
      </c>
      <c r="I12" s="282">
        <f>'1.1. Personaleinsatz'!I12*'1.1. Personaleinsatz'!N12</f>
        <v>0</v>
      </c>
      <c r="J12" s="182">
        <f t="shared" si="0"/>
        <v>12750.602142857144</v>
      </c>
      <c r="K12" s="1"/>
      <c r="L12" s="1"/>
      <c r="M12" s="1"/>
      <c r="N12" s="1"/>
      <c r="O12" s="1"/>
      <c r="P12" s="1"/>
      <c r="Q12" s="1"/>
      <c r="R12" s="1"/>
      <c r="S12" s="1"/>
      <c r="T12" s="1"/>
      <c r="U12" s="1"/>
      <c r="V12" s="1"/>
      <c r="W12" s="1"/>
    </row>
    <row r="13" spans="1:23" ht="25.5">
      <c r="A13" s="278" t="str">
        <f>'1.1. Personaleinsatz'!A13</f>
        <v>Bernd Hofer </v>
      </c>
      <c r="B13" s="279" t="str">
        <f>'1.1. Personaleinsatz'!B13</f>
        <v>wissenschaft. Mitarbeiter</v>
      </c>
      <c r="C13" s="279" t="str">
        <f>'1.1. Personaleinsatz'!C13</f>
        <v>m</v>
      </c>
      <c r="D13" s="280" t="str">
        <f>'1.1. Personaleinsatz'!D13</f>
        <v>G4</v>
      </c>
      <c r="E13" s="281">
        <f>'1.1. Personaleinsatz'!E13*'1.1. Personaleinsatz'!J13</f>
        <v>7142.857142857143</v>
      </c>
      <c r="F13" s="282">
        <f>'1.1. Personaleinsatz'!F13*'1.1. Personaleinsatz'!K13</f>
        <v>7794.196428571428</v>
      </c>
      <c r="G13" s="282">
        <f>'1.1. Personaleinsatz'!G13*'1.1. Personaleinsatz'!L13</f>
        <v>8475.50089285714</v>
      </c>
      <c r="H13" s="282">
        <f>'1.1. Personaleinsatz'!H13*'1.1. Personaleinsatz'!M13</f>
        <v>0</v>
      </c>
      <c r="I13" s="282">
        <f>'1.1. Personaleinsatz'!I13*'1.1. Personaleinsatz'!N13</f>
        <v>0</v>
      </c>
      <c r="J13" s="182">
        <f t="shared" si="0"/>
        <v>23412.554464285713</v>
      </c>
      <c r="K13" s="1"/>
      <c r="L13" s="1"/>
      <c r="M13" s="1"/>
      <c r="N13" s="1"/>
      <c r="O13" s="1"/>
      <c r="P13" s="1"/>
      <c r="Q13" s="1"/>
      <c r="R13" s="1"/>
      <c r="S13" s="1"/>
      <c r="T13" s="1"/>
      <c r="U13" s="1"/>
      <c r="V13" s="1"/>
      <c r="W13" s="1"/>
    </row>
    <row r="14" spans="1:23" ht="25.5">
      <c r="A14" s="278" t="str">
        <f>'1.1. Personaleinsatz'!A14</f>
        <v>Andrea Birke </v>
      </c>
      <c r="B14" s="279" t="str">
        <f>'1.1. Personaleinsatz'!B14</f>
        <v>wissenschaft. Mitarbeiterin </v>
      </c>
      <c r="C14" s="279" t="str">
        <f>'1.1. Personaleinsatz'!C14</f>
        <v>w </v>
      </c>
      <c r="D14" s="280" t="str">
        <f>'1.1. Personaleinsatz'!D14</f>
        <v>WHR</v>
      </c>
      <c r="E14" s="281">
        <f>'1.1. Personaleinsatz'!E14*'1.1. Personaleinsatz'!J14</f>
        <v>3857.142857142857</v>
      </c>
      <c r="F14" s="282">
        <f>'1.1. Personaleinsatz'!F14*'1.1. Personaleinsatz'!K14</f>
        <v>5281.714285714284</v>
      </c>
      <c r="G14" s="282">
        <f>'1.1. Personaleinsatz'!G14*'1.1. Personaleinsatz'!L14</f>
        <v>6328.373999999998</v>
      </c>
      <c r="H14" s="282">
        <f>'1.1. Personaleinsatz'!H14*'1.1. Personaleinsatz'!M14</f>
        <v>0</v>
      </c>
      <c r="I14" s="282">
        <f>'1.1. Personaleinsatz'!I14*'1.1. Personaleinsatz'!N14</f>
        <v>0</v>
      </c>
      <c r="J14" s="182">
        <f t="shared" si="0"/>
        <v>15467.23114285714</v>
      </c>
      <c r="K14" s="1"/>
      <c r="L14" s="1"/>
      <c r="M14" s="1"/>
      <c r="N14" s="1"/>
      <c r="O14" s="1"/>
      <c r="P14" s="1"/>
      <c r="Q14" s="1"/>
      <c r="R14" s="1"/>
      <c r="S14" s="1"/>
      <c r="T14" s="1"/>
      <c r="U14" s="1"/>
      <c r="V14" s="1"/>
      <c r="W14" s="1"/>
    </row>
    <row r="15" spans="1:23" ht="12.75">
      <c r="A15" s="283">
        <f>'1.1. Personaleinsatz'!A15</f>
        <v>0</v>
      </c>
      <c r="B15" s="279">
        <f>'1.1. Personaleinsatz'!B15</f>
        <v>0</v>
      </c>
      <c r="C15" s="279">
        <f>'1.1. Personaleinsatz'!C15</f>
        <v>0</v>
      </c>
      <c r="D15" s="280">
        <f>'1.1. Personaleinsatz'!D15</f>
        <v>0</v>
      </c>
      <c r="E15" s="281">
        <f>'1.1. Personaleinsatz'!E15*'1.1. Personaleinsatz'!J15</f>
        <v>0</v>
      </c>
      <c r="F15" s="282">
        <f>'1.1. Personaleinsatz'!F15*'1.1. Personaleinsatz'!K15</f>
        <v>0</v>
      </c>
      <c r="G15" s="282">
        <f>'1.1. Personaleinsatz'!G15*'1.1. Personaleinsatz'!L15</f>
        <v>0</v>
      </c>
      <c r="H15" s="282">
        <f>'1.1. Personaleinsatz'!H15*'1.1. Personaleinsatz'!M15</f>
        <v>0</v>
      </c>
      <c r="I15" s="282">
        <f>'1.1. Personaleinsatz'!I15*'1.1. Personaleinsatz'!N15</f>
        <v>0</v>
      </c>
      <c r="J15" s="182">
        <f t="shared" si="0"/>
        <v>0</v>
      </c>
      <c r="K15" s="1"/>
      <c r="L15" s="1"/>
      <c r="M15" s="1"/>
      <c r="N15" s="1"/>
      <c r="O15" s="1"/>
      <c r="P15" s="1"/>
      <c r="Q15" s="1"/>
      <c r="R15" s="1"/>
      <c r="S15" s="1"/>
      <c r="T15" s="1"/>
      <c r="U15" s="1"/>
      <c r="V15" s="1"/>
      <c r="W15" s="1"/>
    </row>
    <row r="16" spans="1:23" ht="12.75">
      <c r="A16" s="283">
        <f>'1.1. Personaleinsatz'!A16</f>
        <v>0</v>
      </c>
      <c r="B16" s="279">
        <f>'1.1. Personaleinsatz'!B16</f>
        <v>0</v>
      </c>
      <c r="C16" s="279">
        <f>'1.1. Personaleinsatz'!C16</f>
        <v>0</v>
      </c>
      <c r="D16" s="280">
        <f>'1.1. Personaleinsatz'!D16</f>
        <v>0</v>
      </c>
      <c r="E16" s="281">
        <f>'1.1. Personaleinsatz'!E16*'1.1. Personaleinsatz'!J16</f>
        <v>0</v>
      </c>
      <c r="F16" s="282">
        <f>'1.1. Personaleinsatz'!F16*'1.1. Personaleinsatz'!K16</f>
        <v>0</v>
      </c>
      <c r="G16" s="282">
        <f>'1.1. Personaleinsatz'!G16*'1.1. Personaleinsatz'!L16</f>
        <v>0</v>
      </c>
      <c r="H16" s="282">
        <f>'1.1. Personaleinsatz'!H16*'1.1. Personaleinsatz'!M16</f>
        <v>0</v>
      </c>
      <c r="I16" s="282">
        <f>'1.1. Personaleinsatz'!I16*'1.1. Personaleinsatz'!N16</f>
        <v>0</v>
      </c>
      <c r="J16" s="182">
        <f t="shared" si="0"/>
        <v>0</v>
      </c>
      <c r="K16" s="1"/>
      <c r="L16" s="1"/>
      <c r="M16" s="1"/>
      <c r="N16" s="1"/>
      <c r="O16" s="1"/>
      <c r="P16" s="1"/>
      <c r="Q16" s="1"/>
      <c r="R16" s="1"/>
      <c r="S16" s="1"/>
      <c r="T16" s="1"/>
      <c r="U16" s="1"/>
      <c r="V16" s="1"/>
      <c r="W16" s="1"/>
    </row>
    <row r="17" spans="1:23" ht="12.75">
      <c r="A17" s="283">
        <f>'1.1. Personaleinsatz'!A17</f>
        <v>0</v>
      </c>
      <c r="B17" s="279">
        <f>'1.1. Personaleinsatz'!B17</f>
        <v>0</v>
      </c>
      <c r="C17" s="279">
        <f>'1.1. Personaleinsatz'!C17</f>
        <v>0</v>
      </c>
      <c r="D17" s="280">
        <f>'1.1. Personaleinsatz'!D17</f>
        <v>0</v>
      </c>
      <c r="E17" s="281">
        <f>'1.1. Personaleinsatz'!E17*'1.1. Personaleinsatz'!J17</f>
        <v>0</v>
      </c>
      <c r="F17" s="282">
        <f>'1.1. Personaleinsatz'!F17*'1.1. Personaleinsatz'!K17</f>
        <v>0</v>
      </c>
      <c r="G17" s="282">
        <f>'1.1. Personaleinsatz'!G17*'1.1. Personaleinsatz'!L17</f>
        <v>0</v>
      </c>
      <c r="H17" s="282">
        <f>'1.1. Personaleinsatz'!H17*'1.1. Personaleinsatz'!M17</f>
        <v>0</v>
      </c>
      <c r="I17" s="282">
        <f>'1.1. Personaleinsatz'!I17*'1.1. Personaleinsatz'!N17</f>
        <v>0</v>
      </c>
      <c r="J17" s="182">
        <f t="shared" si="0"/>
        <v>0</v>
      </c>
      <c r="K17" s="1"/>
      <c r="L17" s="1"/>
      <c r="M17" s="1"/>
      <c r="N17" s="1"/>
      <c r="O17" s="1"/>
      <c r="P17" s="1"/>
      <c r="Q17" s="1"/>
      <c r="R17" s="1"/>
      <c r="S17" s="1"/>
      <c r="T17" s="1"/>
      <c r="U17" s="1"/>
      <c r="V17" s="1"/>
      <c r="W17" s="1"/>
    </row>
    <row r="18" spans="1:23" ht="12.75">
      <c r="A18" s="283">
        <f>'1.1. Personaleinsatz'!A18</f>
        <v>0</v>
      </c>
      <c r="B18" s="279">
        <f>'1.1. Personaleinsatz'!B18</f>
        <v>0</v>
      </c>
      <c r="C18" s="279">
        <f>'1.1. Personaleinsatz'!C18</f>
        <v>0</v>
      </c>
      <c r="D18" s="280">
        <f>'1.1. Personaleinsatz'!D18</f>
        <v>0</v>
      </c>
      <c r="E18" s="281">
        <f>'1.1. Personaleinsatz'!E18*'1.1. Personaleinsatz'!J18</f>
        <v>0</v>
      </c>
      <c r="F18" s="282">
        <f>'1.1. Personaleinsatz'!F18*'1.1. Personaleinsatz'!K18</f>
        <v>0</v>
      </c>
      <c r="G18" s="282">
        <f>'1.1. Personaleinsatz'!G18*'1.1. Personaleinsatz'!L18</f>
        <v>0</v>
      </c>
      <c r="H18" s="282">
        <f>'1.1. Personaleinsatz'!H18*'1.1. Personaleinsatz'!M18</f>
        <v>0</v>
      </c>
      <c r="I18" s="282">
        <f>'1.1. Personaleinsatz'!I18*'1.1. Personaleinsatz'!N18</f>
        <v>0</v>
      </c>
      <c r="J18" s="182">
        <f t="shared" si="0"/>
        <v>0</v>
      </c>
      <c r="K18" s="1"/>
      <c r="L18" s="1"/>
      <c r="M18" s="1"/>
      <c r="N18" s="1"/>
      <c r="O18" s="1"/>
      <c r="P18" s="1"/>
      <c r="Q18" s="1"/>
      <c r="R18" s="1"/>
      <c r="S18" s="1"/>
      <c r="T18" s="1"/>
      <c r="U18" s="1"/>
      <c r="V18" s="1"/>
      <c r="W18" s="1"/>
    </row>
    <row r="19" spans="1:23" ht="12.75">
      <c r="A19" s="283">
        <f>'1.1. Personaleinsatz'!A19</f>
        <v>0</v>
      </c>
      <c r="B19" s="279">
        <f>'1.1. Personaleinsatz'!B19</f>
        <v>0</v>
      </c>
      <c r="C19" s="279">
        <f>'1.1. Personaleinsatz'!C19</f>
        <v>0</v>
      </c>
      <c r="D19" s="280">
        <f>'1.1. Personaleinsatz'!D19</f>
        <v>0</v>
      </c>
      <c r="E19" s="281">
        <f>'1.1. Personaleinsatz'!E19*'1.1. Personaleinsatz'!J19</f>
        <v>0</v>
      </c>
      <c r="F19" s="282">
        <f>'1.1. Personaleinsatz'!F19*'1.1. Personaleinsatz'!K19</f>
        <v>0</v>
      </c>
      <c r="G19" s="282">
        <f>'1.1. Personaleinsatz'!G19*'1.1. Personaleinsatz'!L19</f>
        <v>0</v>
      </c>
      <c r="H19" s="282">
        <f>'1.1. Personaleinsatz'!H19*'1.1. Personaleinsatz'!M19</f>
        <v>0</v>
      </c>
      <c r="I19" s="282">
        <f>'1.1. Personaleinsatz'!I19*'1.1. Personaleinsatz'!N19</f>
        <v>0</v>
      </c>
      <c r="J19" s="182">
        <f t="shared" si="0"/>
        <v>0</v>
      </c>
      <c r="K19" s="1"/>
      <c r="L19" s="1"/>
      <c r="M19" s="1"/>
      <c r="N19" s="1"/>
      <c r="O19" s="1"/>
      <c r="P19" s="1"/>
      <c r="Q19" s="1"/>
      <c r="R19" s="1"/>
      <c r="S19" s="1"/>
      <c r="T19" s="1"/>
      <c r="U19" s="1"/>
      <c r="V19" s="1"/>
      <c r="W19" s="1"/>
    </row>
    <row r="20" spans="1:23" ht="12.75">
      <c r="A20" s="283">
        <f>'1.1. Personaleinsatz'!A20</f>
        <v>0</v>
      </c>
      <c r="B20" s="279">
        <f>'1.1. Personaleinsatz'!B20</f>
        <v>0</v>
      </c>
      <c r="C20" s="279">
        <f>'1.1. Personaleinsatz'!C20</f>
        <v>0</v>
      </c>
      <c r="D20" s="280">
        <f>'1.1. Personaleinsatz'!D20</f>
        <v>0</v>
      </c>
      <c r="E20" s="281">
        <f>'1.1. Personaleinsatz'!E20*'1.1. Personaleinsatz'!J20</f>
        <v>0</v>
      </c>
      <c r="F20" s="282">
        <f>'1.1. Personaleinsatz'!F20*'1.1. Personaleinsatz'!K20</f>
        <v>0</v>
      </c>
      <c r="G20" s="282">
        <f>'1.1. Personaleinsatz'!G20*'1.1. Personaleinsatz'!L20</f>
        <v>0</v>
      </c>
      <c r="H20" s="282">
        <f>'1.1. Personaleinsatz'!H20*'1.1. Personaleinsatz'!M20</f>
        <v>0</v>
      </c>
      <c r="I20" s="282">
        <f>'1.1. Personaleinsatz'!I20*'1.1. Personaleinsatz'!N20</f>
        <v>0</v>
      </c>
      <c r="J20" s="182">
        <f t="shared" si="0"/>
        <v>0</v>
      </c>
      <c r="K20" s="1"/>
      <c r="L20" s="1"/>
      <c r="M20" s="1"/>
      <c r="N20" s="1"/>
      <c r="O20" s="1"/>
      <c r="P20" s="1"/>
      <c r="Q20" s="1"/>
      <c r="R20" s="1"/>
      <c r="S20" s="1"/>
      <c r="T20" s="1"/>
      <c r="U20" s="1"/>
      <c r="V20" s="1"/>
      <c r="W20" s="1"/>
    </row>
    <row r="21" spans="1:23" ht="12.75">
      <c r="A21" s="283">
        <f>'1.1. Personaleinsatz'!A21</f>
        <v>0</v>
      </c>
      <c r="B21" s="279">
        <f>'1.1. Personaleinsatz'!B21</f>
        <v>0</v>
      </c>
      <c r="C21" s="279">
        <f>'1.1. Personaleinsatz'!C21</f>
        <v>0</v>
      </c>
      <c r="D21" s="280">
        <f>'1.1. Personaleinsatz'!D21</f>
        <v>0</v>
      </c>
      <c r="E21" s="281">
        <f>'1.1. Personaleinsatz'!E21*'1.1. Personaleinsatz'!J21</f>
        <v>0</v>
      </c>
      <c r="F21" s="282">
        <f>'1.1. Personaleinsatz'!F21*'1.1. Personaleinsatz'!K21</f>
        <v>0</v>
      </c>
      <c r="G21" s="282">
        <f>'1.1. Personaleinsatz'!G21*'1.1. Personaleinsatz'!L21</f>
        <v>0</v>
      </c>
      <c r="H21" s="282">
        <f>'1.1. Personaleinsatz'!H21*'1.1. Personaleinsatz'!M21</f>
        <v>0</v>
      </c>
      <c r="I21" s="282">
        <f>'1.1. Personaleinsatz'!I21*'1.1. Personaleinsatz'!N21</f>
        <v>0</v>
      </c>
      <c r="J21" s="182">
        <f t="shared" si="0"/>
        <v>0</v>
      </c>
      <c r="K21" s="1"/>
      <c r="L21" s="1"/>
      <c r="M21" s="1"/>
      <c r="N21" s="1"/>
      <c r="O21" s="1"/>
      <c r="P21" s="1"/>
      <c r="Q21" s="1"/>
      <c r="R21" s="1"/>
      <c r="S21" s="1"/>
      <c r="T21" s="1"/>
      <c r="U21" s="1"/>
      <c r="V21" s="1"/>
      <c r="W21" s="1"/>
    </row>
    <row r="22" spans="1:23" ht="12.75">
      <c r="A22" s="283">
        <f>'1.1. Personaleinsatz'!A22</f>
        <v>0</v>
      </c>
      <c r="B22" s="279">
        <f>'1.1. Personaleinsatz'!B22</f>
        <v>0</v>
      </c>
      <c r="C22" s="279">
        <f>'1.1. Personaleinsatz'!C22</f>
        <v>0</v>
      </c>
      <c r="D22" s="280">
        <f>'1.1. Personaleinsatz'!D22</f>
        <v>0</v>
      </c>
      <c r="E22" s="281">
        <f>'1.1. Personaleinsatz'!E22*'1.1. Personaleinsatz'!J22</f>
        <v>0</v>
      </c>
      <c r="F22" s="282">
        <f>'1.1. Personaleinsatz'!F22*'1.1. Personaleinsatz'!K22</f>
        <v>0</v>
      </c>
      <c r="G22" s="282">
        <f>'1.1. Personaleinsatz'!G22*'1.1. Personaleinsatz'!L22</f>
        <v>0</v>
      </c>
      <c r="H22" s="282">
        <f>'1.1. Personaleinsatz'!H22*'1.1. Personaleinsatz'!M22</f>
        <v>0</v>
      </c>
      <c r="I22" s="282">
        <f>'1.1. Personaleinsatz'!I22*'1.1. Personaleinsatz'!N22</f>
        <v>0</v>
      </c>
      <c r="J22" s="182">
        <f t="shared" si="0"/>
        <v>0</v>
      </c>
      <c r="K22" s="1"/>
      <c r="L22" s="1"/>
      <c r="M22" s="1"/>
      <c r="N22" s="1"/>
      <c r="O22" s="1"/>
      <c r="P22" s="1"/>
      <c r="Q22" s="1"/>
      <c r="R22" s="1"/>
      <c r="S22" s="1"/>
      <c r="T22" s="1"/>
      <c r="U22" s="1"/>
      <c r="V22" s="1"/>
      <c r="W22" s="1"/>
    </row>
    <row r="23" spans="1:23" ht="12.75">
      <c r="A23" s="283">
        <f>'1.1. Personaleinsatz'!A23</f>
        <v>0</v>
      </c>
      <c r="B23" s="279">
        <f>'1.1. Personaleinsatz'!B23</f>
        <v>0</v>
      </c>
      <c r="C23" s="279">
        <f>'1.1. Personaleinsatz'!C23</f>
        <v>0</v>
      </c>
      <c r="D23" s="280">
        <f>'1.1. Personaleinsatz'!D23</f>
        <v>0</v>
      </c>
      <c r="E23" s="281">
        <f>'1.1. Personaleinsatz'!E23*'1.1. Personaleinsatz'!J23</f>
        <v>0</v>
      </c>
      <c r="F23" s="282">
        <f>'1.1. Personaleinsatz'!F23*'1.1. Personaleinsatz'!K23</f>
        <v>0</v>
      </c>
      <c r="G23" s="282">
        <f>'1.1. Personaleinsatz'!G23*'1.1. Personaleinsatz'!L23</f>
        <v>0</v>
      </c>
      <c r="H23" s="282">
        <f>'1.1. Personaleinsatz'!H23*'1.1. Personaleinsatz'!M23</f>
        <v>0</v>
      </c>
      <c r="I23" s="282">
        <f>'1.1. Personaleinsatz'!I23*'1.1. Personaleinsatz'!N23</f>
        <v>0</v>
      </c>
      <c r="J23" s="182">
        <f t="shared" si="0"/>
        <v>0</v>
      </c>
      <c r="K23" s="1"/>
      <c r="L23" s="1"/>
      <c r="M23" s="1"/>
      <c r="N23" s="1"/>
      <c r="O23" s="1"/>
      <c r="P23" s="1"/>
      <c r="Q23" s="1"/>
      <c r="R23" s="1"/>
      <c r="S23" s="1"/>
      <c r="T23" s="1"/>
      <c r="U23" s="1"/>
      <c r="V23" s="1"/>
      <c r="W23" s="1"/>
    </row>
    <row r="24" spans="1:23" ht="12.75">
      <c r="A24" s="283">
        <f>'1.1. Personaleinsatz'!A24</f>
        <v>0</v>
      </c>
      <c r="B24" s="279">
        <f>'1.1. Personaleinsatz'!B24</f>
        <v>0</v>
      </c>
      <c r="C24" s="279">
        <f>'1.1. Personaleinsatz'!C24</f>
        <v>0</v>
      </c>
      <c r="D24" s="280">
        <f>'1.1. Personaleinsatz'!D24</f>
        <v>0</v>
      </c>
      <c r="E24" s="281">
        <f>'1.1. Personaleinsatz'!E24*'1.1. Personaleinsatz'!J24</f>
        <v>0</v>
      </c>
      <c r="F24" s="282">
        <f>'1.1. Personaleinsatz'!F24*'1.1. Personaleinsatz'!K24</f>
        <v>0</v>
      </c>
      <c r="G24" s="282">
        <f>'1.1. Personaleinsatz'!G24*'1.1. Personaleinsatz'!L24</f>
        <v>0</v>
      </c>
      <c r="H24" s="282">
        <f>'1.1. Personaleinsatz'!H24*'1.1. Personaleinsatz'!M24</f>
        <v>0</v>
      </c>
      <c r="I24" s="282">
        <f>'1.1. Personaleinsatz'!I24*'1.1. Personaleinsatz'!N24</f>
        <v>0</v>
      </c>
      <c r="J24" s="182">
        <f t="shared" si="0"/>
        <v>0</v>
      </c>
      <c r="K24" s="1"/>
      <c r="L24" s="1"/>
      <c r="M24" s="1"/>
      <c r="N24" s="1"/>
      <c r="O24" s="1"/>
      <c r="P24" s="1"/>
      <c r="Q24" s="1"/>
      <c r="R24" s="1"/>
      <c r="S24" s="1"/>
      <c r="T24" s="1"/>
      <c r="U24" s="1"/>
      <c r="V24" s="1"/>
      <c r="W24" s="1"/>
    </row>
    <row r="25" spans="1:23" ht="12.75">
      <c r="A25" s="283">
        <f>'1.1. Personaleinsatz'!A25</f>
        <v>0</v>
      </c>
      <c r="B25" s="279">
        <f>'1.1. Personaleinsatz'!B25</f>
        <v>0</v>
      </c>
      <c r="C25" s="279">
        <f>'1.1. Personaleinsatz'!C25</f>
        <v>0</v>
      </c>
      <c r="D25" s="280">
        <f>'1.1. Personaleinsatz'!D25</f>
        <v>0</v>
      </c>
      <c r="E25" s="281">
        <f>'1.1. Personaleinsatz'!E25*'1.1. Personaleinsatz'!J25</f>
        <v>0</v>
      </c>
      <c r="F25" s="282">
        <f>'1.1. Personaleinsatz'!F25*'1.1. Personaleinsatz'!K25</f>
        <v>0</v>
      </c>
      <c r="G25" s="282">
        <f>'1.1. Personaleinsatz'!G25*'1.1. Personaleinsatz'!L25</f>
        <v>0</v>
      </c>
      <c r="H25" s="282">
        <f>'1.1. Personaleinsatz'!H25*'1.1. Personaleinsatz'!M25</f>
        <v>0</v>
      </c>
      <c r="I25" s="282">
        <f>'1.1. Personaleinsatz'!I25*'1.1. Personaleinsatz'!N25</f>
        <v>0</v>
      </c>
      <c r="J25" s="182">
        <f t="shared" si="0"/>
        <v>0</v>
      </c>
      <c r="K25" s="1"/>
      <c r="L25" s="1"/>
      <c r="M25" s="1"/>
      <c r="N25" s="2"/>
      <c r="O25" s="1"/>
      <c r="P25" s="1"/>
      <c r="Q25" s="1"/>
      <c r="R25" s="1"/>
      <c r="S25" s="1"/>
      <c r="T25" s="1"/>
      <c r="U25" s="1"/>
      <c r="V25" s="1"/>
      <c r="W25" s="1"/>
    </row>
    <row r="26" spans="1:23" ht="12.75">
      <c r="A26" s="283">
        <f>'1.1. Personaleinsatz'!A26</f>
        <v>0</v>
      </c>
      <c r="B26" s="279">
        <f>'1.1. Personaleinsatz'!B26</f>
        <v>0</v>
      </c>
      <c r="C26" s="279">
        <f>'1.1. Personaleinsatz'!C26</f>
        <v>0</v>
      </c>
      <c r="D26" s="280">
        <f>'1.1. Personaleinsatz'!D26</f>
        <v>0</v>
      </c>
      <c r="E26" s="281">
        <f>'1.1. Personaleinsatz'!E26*'1.1. Personaleinsatz'!J26</f>
        <v>0</v>
      </c>
      <c r="F26" s="282">
        <f>'1.1. Personaleinsatz'!F26*'1.1. Personaleinsatz'!K26</f>
        <v>0</v>
      </c>
      <c r="G26" s="282">
        <f>'1.1. Personaleinsatz'!G26*'1.1. Personaleinsatz'!L26</f>
        <v>0</v>
      </c>
      <c r="H26" s="282">
        <f>'1.1. Personaleinsatz'!H26*'1.1. Personaleinsatz'!M26</f>
        <v>0</v>
      </c>
      <c r="I26" s="282">
        <f>'1.1. Personaleinsatz'!I26*'1.1. Personaleinsatz'!N26</f>
        <v>0</v>
      </c>
      <c r="J26" s="182">
        <f t="shared" si="0"/>
        <v>0</v>
      </c>
      <c r="K26" s="1"/>
      <c r="L26" s="1"/>
      <c r="M26" s="1"/>
      <c r="N26" s="1"/>
      <c r="O26" s="1"/>
      <c r="P26" s="1"/>
      <c r="Q26" s="1"/>
      <c r="R26" s="1"/>
      <c r="S26" s="1"/>
      <c r="T26" s="1"/>
      <c r="U26" s="1"/>
      <c r="V26" s="1"/>
      <c r="W26" s="1"/>
    </row>
    <row r="27" spans="1:23" ht="12.75">
      <c r="A27" s="283">
        <f>'1.1. Personaleinsatz'!A27</f>
        <v>0</v>
      </c>
      <c r="B27" s="279">
        <f>'1.1. Personaleinsatz'!B27</f>
        <v>0</v>
      </c>
      <c r="C27" s="279">
        <f>'1.1. Personaleinsatz'!C27</f>
        <v>0</v>
      </c>
      <c r="D27" s="280">
        <f>'1.1. Personaleinsatz'!D27</f>
        <v>0</v>
      </c>
      <c r="E27" s="281">
        <f>'1.1. Personaleinsatz'!E27*'1.1. Personaleinsatz'!J27</f>
        <v>0</v>
      </c>
      <c r="F27" s="282">
        <f>'1.1. Personaleinsatz'!F27*'1.1. Personaleinsatz'!K27</f>
        <v>0</v>
      </c>
      <c r="G27" s="282">
        <f>'1.1. Personaleinsatz'!G27*'1.1. Personaleinsatz'!L27</f>
        <v>0</v>
      </c>
      <c r="H27" s="282">
        <f>'1.1. Personaleinsatz'!H27*'1.1. Personaleinsatz'!M27</f>
        <v>0</v>
      </c>
      <c r="I27" s="282">
        <f>'1.1. Personaleinsatz'!I27*'1.1. Personaleinsatz'!N27</f>
        <v>0</v>
      </c>
      <c r="J27" s="182">
        <f t="shared" si="0"/>
        <v>0</v>
      </c>
      <c r="K27" s="1"/>
      <c r="L27" s="1"/>
      <c r="M27" s="1"/>
      <c r="N27" s="1"/>
      <c r="O27" s="1"/>
      <c r="P27" s="1"/>
      <c r="Q27" s="1"/>
      <c r="R27" s="1"/>
      <c r="S27" s="1"/>
      <c r="T27" s="1"/>
      <c r="U27" s="1"/>
      <c r="V27" s="1"/>
      <c r="W27" s="1"/>
    </row>
    <row r="28" spans="1:23" ht="4.5" customHeight="1" thickBot="1">
      <c r="A28" s="283">
        <f>'1.1. Personaleinsatz'!A28</f>
        <v>0</v>
      </c>
      <c r="B28" s="284">
        <f>'1.1. Personaleinsatz'!B28</f>
        <v>0</v>
      </c>
      <c r="C28" s="279">
        <f>'1.1. Personaleinsatz'!C28</f>
        <v>0</v>
      </c>
      <c r="D28" s="285">
        <f>'1.1. Personaleinsatz'!D28</f>
        <v>0</v>
      </c>
      <c r="E28" s="286">
        <f>'1.1. Personaleinsatz'!E28*'1.1. Personaleinsatz'!J28</f>
        <v>0</v>
      </c>
      <c r="F28" s="287">
        <f>'1.1. Personaleinsatz'!F28*'1.1. Personaleinsatz'!K28</f>
        <v>0</v>
      </c>
      <c r="G28" s="287">
        <f>'1.1. Personaleinsatz'!G28*'1.1. Personaleinsatz'!L28</f>
        <v>0</v>
      </c>
      <c r="H28" s="287">
        <f>'1.1. Personaleinsatz'!H28*'1.1. Personaleinsatz'!M28</f>
        <v>0</v>
      </c>
      <c r="I28" s="287">
        <f>'1.1. Personaleinsatz'!I28*'1.1. Personaleinsatz'!N28</f>
        <v>0</v>
      </c>
      <c r="J28" s="183">
        <f t="shared" si="0"/>
        <v>0</v>
      </c>
      <c r="K28" s="1"/>
      <c r="L28" s="1"/>
      <c r="M28" s="1"/>
      <c r="N28" s="1"/>
      <c r="O28" s="1"/>
      <c r="P28" s="1"/>
      <c r="Q28" s="1"/>
      <c r="R28" s="1"/>
      <c r="S28" s="1"/>
      <c r="T28" s="1"/>
      <c r="U28" s="1"/>
      <c r="V28" s="1"/>
      <c r="W28" s="1"/>
    </row>
    <row r="29" spans="1:10" s="2" customFormat="1" ht="13.5" thickBot="1">
      <c r="A29" s="819" t="s">
        <v>30</v>
      </c>
      <c r="B29" s="820"/>
      <c r="C29" s="820"/>
      <c r="D29" s="830"/>
      <c r="E29" s="176">
        <f aca="true" t="shared" si="1" ref="E29:J29">SUM(E7:E28)</f>
        <v>127598.21428571429</v>
      </c>
      <c r="F29" s="177">
        <f t="shared" si="1"/>
        <v>130140.15624999999</v>
      </c>
      <c r="G29" s="178">
        <f t="shared" si="1"/>
        <v>122697.00125892855</v>
      </c>
      <c r="H29" s="177">
        <f t="shared" si="1"/>
        <v>0</v>
      </c>
      <c r="I29" s="179">
        <f t="shared" si="1"/>
        <v>0</v>
      </c>
      <c r="J29" s="180">
        <f t="shared" si="1"/>
        <v>380435.3717946429</v>
      </c>
    </row>
    <row r="30" spans="5:24" s="2" customFormat="1" ht="12.75">
      <c r="E30" s="18"/>
      <c r="F30" s="19"/>
      <c r="G30" s="19"/>
      <c r="H30" s="19"/>
      <c r="I30" s="19"/>
      <c r="J30" s="19"/>
      <c r="K30" s="19"/>
      <c r="L30" s="19"/>
      <c r="M30" s="19"/>
      <c r="N30" s="19"/>
      <c r="O30" s="19"/>
      <c r="P30" s="19"/>
      <c r="Q30" s="19"/>
      <c r="R30" s="19"/>
      <c r="S30" s="19"/>
      <c r="T30" s="19"/>
      <c r="U30" s="19"/>
      <c r="V30" s="19"/>
      <c r="W30" s="19"/>
      <c r="X30" s="20"/>
    </row>
    <row r="31" spans="5:24" s="2" customFormat="1" ht="12.75">
      <c r="E31" s="18"/>
      <c r="F31" s="19"/>
      <c r="G31" s="19"/>
      <c r="H31" s="19"/>
      <c r="I31" s="19"/>
      <c r="J31" s="19"/>
      <c r="K31" s="19"/>
      <c r="L31" s="19"/>
      <c r="M31" s="19"/>
      <c r="N31" s="19"/>
      <c r="O31" s="19"/>
      <c r="P31" s="19"/>
      <c r="Q31" s="19"/>
      <c r="R31" s="19"/>
      <c r="S31" s="19"/>
      <c r="T31" s="19"/>
      <c r="U31" s="19"/>
      <c r="V31" s="19"/>
      <c r="W31" s="19"/>
      <c r="X31" s="20"/>
    </row>
    <row r="32" spans="1:23" ht="15.75" thickBot="1">
      <c r="A32" s="132" t="s">
        <v>69</v>
      </c>
      <c r="B32" s="19"/>
      <c r="C32" s="19"/>
      <c r="D32" s="19"/>
      <c r="U32" s="1"/>
      <c r="V32" s="1"/>
      <c r="W32" s="1"/>
    </row>
    <row r="33" spans="1:23" ht="15.75" thickBot="1">
      <c r="A33" s="734" t="s">
        <v>77</v>
      </c>
      <c r="B33" s="731"/>
      <c r="C33" s="731"/>
      <c r="D33" s="731"/>
      <c r="E33" s="731"/>
      <c r="F33" s="731"/>
      <c r="G33" s="731"/>
      <c r="H33" s="731"/>
      <c r="I33" s="731"/>
      <c r="J33" s="732"/>
      <c r="U33" s="1"/>
      <c r="V33" s="1"/>
      <c r="W33" s="1"/>
    </row>
    <row r="34" spans="1:23" ht="13.5" thickBot="1">
      <c r="A34" s="834" t="s">
        <v>85</v>
      </c>
      <c r="B34" s="835"/>
      <c r="C34" s="835"/>
      <c r="D34" s="836"/>
      <c r="E34" s="184" t="s">
        <v>25</v>
      </c>
      <c r="F34" s="184" t="s">
        <v>26</v>
      </c>
      <c r="G34" s="184" t="s">
        <v>27</v>
      </c>
      <c r="H34" s="184" t="s">
        <v>28</v>
      </c>
      <c r="I34" s="184" t="s">
        <v>29</v>
      </c>
      <c r="J34" s="184" t="s">
        <v>31</v>
      </c>
      <c r="U34" s="1"/>
      <c r="V34" s="1"/>
      <c r="W34" s="1"/>
    </row>
    <row r="35" spans="1:23" ht="12.75">
      <c r="A35" s="837" t="str">
        <f>'II. Kurzbezeichnungen'!A23</f>
        <v>G4</v>
      </c>
      <c r="B35" s="838"/>
      <c r="C35" s="838"/>
      <c r="D35" s="839"/>
      <c r="E35" s="35">
        <f aca="true" t="shared" si="2" ref="E35:G36">E13</f>
        <v>7142.857142857143</v>
      </c>
      <c r="F35" s="35">
        <f t="shared" si="2"/>
        <v>7794.196428571428</v>
      </c>
      <c r="G35" s="35">
        <f t="shared" si="2"/>
        <v>8475.50089285714</v>
      </c>
      <c r="H35" s="35"/>
      <c r="I35" s="35"/>
      <c r="J35" s="185">
        <f aca="true" t="shared" si="3" ref="J35:J49">SUM(E35:I35)</f>
        <v>23412.554464285713</v>
      </c>
      <c r="U35" s="1"/>
      <c r="V35" s="1"/>
      <c r="W35" s="1"/>
    </row>
    <row r="36" spans="1:23" ht="12.75">
      <c r="A36" s="831" t="str">
        <f>'II. Kurzbezeichnungen'!A24</f>
        <v>WHR</v>
      </c>
      <c r="B36" s="832"/>
      <c r="C36" s="832"/>
      <c r="D36" s="833"/>
      <c r="E36" s="36">
        <f t="shared" si="2"/>
        <v>3857.142857142857</v>
      </c>
      <c r="F36" s="36">
        <f t="shared" si="2"/>
        <v>5281.714285714284</v>
      </c>
      <c r="G36" s="36">
        <f t="shared" si="2"/>
        <v>6328.373999999998</v>
      </c>
      <c r="H36" s="36"/>
      <c r="I36" s="36"/>
      <c r="J36" s="186">
        <f t="shared" si="3"/>
        <v>15467.23114285714</v>
      </c>
      <c r="U36" s="1"/>
      <c r="V36" s="1"/>
      <c r="W36" s="1"/>
    </row>
    <row r="37" spans="1:23" ht="12.75">
      <c r="A37" s="831" t="str">
        <f>'II. Kurzbezeichnungen'!A25</f>
        <v>FH</v>
      </c>
      <c r="B37" s="832"/>
      <c r="C37" s="832"/>
      <c r="D37" s="833"/>
      <c r="E37" s="36">
        <f>SUM(E7:E12)</f>
        <v>116598.21428571429</v>
      </c>
      <c r="F37" s="36">
        <f>SUM(F7:F12)</f>
        <v>117064.24553571426</v>
      </c>
      <c r="G37" s="36">
        <f>SUM(G7:G12)</f>
        <v>107893.12636607142</v>
      </c>
      <c r="H37" s="36"/>
      <c r="I37" s="36"/>
      <c r="J37" s="186">
        <f t="shared" si="3"/>
        <v>341555.5861875</v>
      </c>
      <c r="U37" s="1"/>
      <c r="V37" s="1"/>
      <c r="W37" s="1"/>
    </row>
    <row r="38" spans="1:23" ht="12.75">
      <c r="A38" s="831">
        <f>'II. Kurzbezeichnungen'!A26</f>
        <v>0</v>
      </c>
      <c r="B38" s="832"/>
      <c r="C38" s="832"/>
      <c r="D38" s="833"/>
      <c r="E38" s="36"/>
      <c r="F38" s="36"/>
      <c r="G38" s="36"/>
      <c r="H38" s="36"/>
      <c r="I38" s="36"/>
      <c r="J38" s="186">
        <f t="shared" si="3"/>
        <v>0</v>
      </c>
      <c r="U38" s="1"/>
      <c r="V38" s="1"/>
      <c r="W38" s="1"/>
    </row>
    <row r="39" spans="1:23" ht="12.75">
      <c r="A39" s="831">
        <f>'II. Kurzbezeichnungen'!A27</f>
        <v>0</v>
      </c>
      <c r="B39" s="832"/>
      <c r="C39" s="832"/>
      <c r="D39" s="833"/>
      <c r="E39" s="36"/>
      <c r="F39" s="36"/>
      <c r="G39" s="36"/>
      <c r="H39" s="36"/>
      <c r="I39" s="36"/>
      <c r="J39" s="186">
        <f t="shared" si="3"/>
        <v>0</v>
      </c>
      <c r="U39" s="1"/>
      <c r="V39" s="1"/>
      <c r="W39" s="1"/>
    </row>
    <row r="40" spans="1:23" ht="12.75">
      <c r="A40" s="831">
        <f>'II. Kurzbezeichnungen'!A28</f>
        <v>0</v>
      </c>
      <c r="B40" s="832"/>
      <c r="C40" s="832"/>
      <c r="D40" s="833"/>
      <c r="E40" s="36"/>
      <c r="F40" s="36"/>
      <c r="G40" s="36"/>
      <c r="H40" s="36"/>
      <c r="I40" s="36"/>
      <c r="J40" s="186">
        <f t="shared" si="3"/>
        <v>0</v>
      </c>
      <c r="U40" s="1"/>
      <c r="V40" s="1"/>
      <c r="W40" s="1"/>
    </row>
    <row r="41" spans="1:23" ht="12.75">
      <c r="A41" s="831">
        <f>'II. Kurzbezeichnungen'!A29</f>
        <v>0</v>
      </c>
      <c r="B41" s="832"/>
      <c r="C41" s="832"/>
      <c r="D41" s="833"/>
      <c r="E41" s="36"/>
      <c r="F41" s="36"/>
      <c r="G41" s="36"/>
      <c r="H41" s="36"/>
      <c r="I41" s="36"/>
      <c r="J41" s="186">
        <f t="shared" si="3"/>
        <v>0</v>
      </c>
      <c r="U41" s="1"/>
      <c r="V41" s="1"/>
      <c r="W41" s="1"/>
    </row>
    <row r="42" spans="1:23" ht="12.75">
      <c r="A42" s="831">
        <f>'II. Kurzbezeichnungen'!A30</f>
        <v>0</v>
      </c>
      <c r="B42" s="832"/>
      <c r="C42" s="832"/>
      <c r="D42" s="833"/>
      <c r="E42" s="36"/>
      <c r="F42" s="36"/>
      <c r="G42" s="36"/>
      <c r="H42" s="36"/>
      <c r="I42" s="36"/>
      <c r="J42" s="186">
        <f t="shared" si="3"/>
        <v>0</v>
      </c>
      <c r="U42" s="1"/>
      <c r="V42" s="1"/>
      <c r="W42" s="1"/>
    </row>
    <row r="43" spans="1:23" ht="12.75">
      <c r="A43" s="831">
        <f>'II. Kurzbezeichnungen'!A31</f>
        <v>0</v>
      </c>
      <c r="B43" s="832"/>
      <c r="C43" s="832"/>
      <c r="D43" s="833"/>
      <c r="E43" s="36"/>
      <c r="F43" s="36"/>
      <c r="G43" s="36"/>
      <c r="H43" s="36"/>
      <c r="I43" s="36"/>
      <c r="J43" s="186">
        <f t="shared" si="3"/>
        <v>0</v>
      </c>
      <c r="U43" s="1"/>
      <c r="V43" s="1"/>
      <c r="W43" s="1"/>
    </row>
    <row r="44" spans="1:23" ht="12.75">
      <c r="A44" s="831">
        <f>'II. Kurzbezeichnungen'!A32</f>
        <v>0</v>
      </c>
      <c r="B44" s="832"/>
      <c r="C44" s="832"/>
      <c r="D44" s="833"/>
      <c r="E44" s="36"/>
      <c r="F44" s="36"/>
      <c r="G44" s="36"/>
      <c r="H44" s="36"/>
      <c r="I44" s="36"/>
      <c r="J44" s="186">
        <f t="shared" si="3"/>
        <v>0</v>
      </c>
      <c r="U44" s="1"/>
      <c r="V44" s="1"/>
      <c r="W44" s="1"/>
    </row>
    <row r="45" spans="1:23" ht="12.75">
      <c r="A45" s="831">
        <f>'II. Kurzbezeichnungen'!A33</f>
        <v>0</v>
      </c>
      <c r="B45" s="832"/>
      <c r="C45" s="832"/>
      <c r="D45" s="833"/>
      <c r="E45" s="36"/>
      <c r="F45" s="36"/>
      <c r="G45" s="36"/>
      <c r="H45" s="36"/>
      <c r="I45" s="36"/>
      <c r="J45" s="186">
        <f t="shared" si="3"/>
        <v>0</v>
      </c>
      <c r="U45" s="1"/>
      <c r="V45" s="1"/>
      <c r="W45" s="1"/>
    </row>
    <row r="46" spans="1:23" ht="12.75">
      <c r="A46" s="831">
        <f>'II. Kurzbezeichnungen'!A34</f>
        <v>0</v>
      </c>
      <c r="B46" s="832"/>
      <c r="C46" s="832"/>
      <c r="D46" s="833"/>
      <c r="E46" s="36"/>
      <c r="F46" s="36"/>
      <c r="G46" s="36"/>
      <c r="H46" s="36"/>
      <c r="I46" s="36"/>
      <c r="J46" s="186">
        <f t="shared" si="3"/>
        <v>0</v>
      </c>
      <c r="U46" s="1"/>
      <c r="V46" s="1"/>
      <c r="W46" s="1"/>
    </row>
    <row r="47" spans="1:23" ht="12.75">
      <c r="A47" s="831">
        <f>'II. Kurzbezeichnungen'!A35</f>
        <v>0</v>
      </c>
      <c r="B47" s="832"/>
      <c r="C47" s="832"/>
      <c r="D47" s="833"/>
      <c r="E47" s="36"/>
      <c r="F47" s="36"/>
      <c r="G47" s="36"/>
      <c r="H47" s="36"/>
      <c r="I47" s="36"/>
      <c r="J47" s="186">
        <f t="shared" si="3"/>
        <v>0</v>
      </c>
      <c r="U47" s="1"/>
      <c r="V47" s="1"/>
      <c r="W47" s="1"/>
    </row>
    <row r="48" spans="1:23" ht="12.75">
      <c r="A48" s="831">
        <f>'II. Kurzbezeichnungen'!A36</f>
        <v>0</v>
      </c>
      <c r="B48" s="832"/>
      <c r="C48" s="832"/>
      <c r="D48" s="833"/>
      <c r="E48" s="36"/>
      <c r="F48" s="36"/>
      <c r="G48" s="36"/>
      <c r="H48" s="36"/>
      <c r="I48" s="36"/>
      <c r="J48" s="186">
        <f t="shared" si="3"/>
        <v>0</v>
      </c>
      <c r="U48" s="1"/>
      <c r="V48" s="1"/>
      <c r="W48" s="1"/>
    </row>
    <row r="49" spans="1:23" ht="13.5" thickBot="1">
      <c r="A49" s="831">
        <f>'II. Kurzbezeichnungen'!A37</f>
        <v>0</v>
      </c>
      <c r="B49" s="832"/>
      <c r="C49" s="832"/>
      <c r="D49" s="833"/>
      <c r="E49" s="36"/>
      <c r="F49" s="36"/>
      <c r="G49" s="36"/>
      <c r="H49" s="36"/>
      <c r="I49" s="36"/>
      <c r="J49" s="186">
        <f t="shared" si="3"/>
        <v>0</v>
      </c>
      <c r="U49" s="1"/>
      <c r="V49" s="1"/>
      <c r="W49" s="1"/>
    </row>
    <row r="50" spans="1:23" ht="13.5" thickBot="1">
      <c r="A50" s="819" t="s">
        <v>30</v>
      </c>
      <c r="B50" s="820"/>
      <c r="C50" s="820"/>
      <c r="D50" s="830"/>
      <c r="E50" s="188">
        <f aca="true" t="shared" si="4" ref="E50:J50">SUM(E35:E49)</f>
        <v>127598.21428571429</v>
      </c>
      <c r="F50" s="188">
        <f t="shared" si="4"/>
        <v>130140.15624999997</v>
      </c>
      <c r="G50" s="188">
        <f t="shared" si="4"/>
        <v>122697.00125892856</v>
      </c>
      <c r="H50" s="188">
        <f t="shared" si="4"/>
        <v>0</v>
      </c>
      <c r="I50" s="188">
        <f t="shared" si="4"/>
        <v>0</v>
      </c>
      <c r="J50" s="188">
        <f t="shared" si="4"/>
        <v>380435.3717946428</v>
      </c>
      <c r="U50" s="1"/>
      <c r="V50" s="1"/>
      <c r="W50" s="1"/>
    </row>
    <row r="51" spans="9:10" ht="12.75" thickBot="1">
      <c r="I51" s="104"/>
      <c r="J51" s="104"/>
    </row>
    <row r="52" spans="1:24" ht="39.75" customHeight="1" thickBot="1">
      <c r="A52" s="828" t="s">
        <v>171</v>
      </c>
      <c r="B52" s="829"/>
      <c r="C52" s="829"/>
      <c r="D52" s="829"/>
      <c r="E52" s="189">
        <f aca="true" t="shared" si="5" ref="E52:J52">E29-E50</f>
        <v>0</v>
      </c>
      <c r="F52" s="188">
        <f t="shared" si="5"/>
        <v>0</v>
      </c>
      <c r="G52" s="188">
        <f t="shared" si="5"/>
        <v>0</v>
      </c>
      <c r="H52" s="188">
        <f t="shared" si="5"/>
        <v>0</v>
      </c>
      <c r="I52" s="188">
        <f t="shared" si="5"/>
        <v>0</v>
      </c>
      <c r="J52" s="188">
        <f t="shared" si="5"/>
        <v>0</v>
      </c>
      <c r="X52" s="9"/>
    </row>
    <row r="55" spans="1:5" ht="15.75" thickBot="1">
      <c r="A55" s="132" t="s">
        <v>173</v>
      </c>
      <c r="B55" s="19"/>
      <c r="C55" s="19"/>
      <c r="D55" s="523"/>
      <c r="E55" s="524"/>
    </row>
    <row r="56" spans="1:10" ht="15.75" customHeight="1" thickBot="1">
      <c r="A56" s="734" t="s">
        <v>77</v>
      </c>
      <c r="B56" s="731"/>
      <c r="C56" s="731"/>
      <c r="D56" s="731"/>
      <c r="E56" s="731"/>
      <c r="F56" s="731"/>
      <c r="G56" s="731"/>
      <c r="H56" s="731"/>
      <c r="I56" s="731"/>
      <c r="J56" s="732"/>
    </row>
    <row r="57" spans="1:10" ht="13.5" thickBot="1">
      <c r="A57" s="834" t="s">
        <v>44</v>
      </c>
      <c r="B57" s="835"/>
      <c r="C57" s="835"/>
      <c r="D57" s="836"/>
      <c r="E57" s="184" t="s">
        <v>25</v>
      </c>
      <c r="F57" s="184" t="s">
        <v>26</v>
      </c>
      <c r="G57" s="184" t="s">
        <v>27</v>
      </c>
      <c r="H57" s="184" t="s">
        <v>28</v>
      </c>
      <c r="I57" s="184" t="s">
        <v>29</v>
      </c>
      <c r="J57" s="184" t="s">
        <v>31</v>
      </c>
    </row>
    <row r="58" spans="1:10" ht="12.75">
      <c r="A58" s="844" t="str">
        <f>'II. Kurzbezeichnungen'!A7</f>
        <v>AP1</v>
      </c>
      <c r="B58" s="845"/>
      <c r="C58" s="845"/>
      <c r="D58" s="846"/>
      <c r="E58" s="105">
        <v>9500</v>
      </c>
      <c r="F58" s="105">
        <v>10500</v>
      </c>
      <c r="G58" s="105">
        <v>9400</v>
      </c>
      <c r="H58" s="105"/>
      <c r="I58" s="105"/>
      <c r="J58" s="190">
        <f>SUM(E58:I58)</f>
        <v>29400</v>
      </c>
    </row>
    <row r="59" spans="1:10" ht="12.75">
      <c r="A59" s="831" t="str">
        <f>'II. Kurzbezeichnungen'!A8</f>
        <v>AP2</v>
      </c>
      <c r="B59" s="832"/>
      <c r="C59" s="832"/>
      <c r="D59" s="833"/>
      <c r="E59" s="106">
        <v>49821</v>
      </c>
      <c r="F59" s="106">
        <v>0</v>
      </c>
      <c r="G59" s="106"/>
      <c r="H59" s="106"/>
      <c r="I59" s="106"/>
      <c r="J59" s="191">
        <f>SUM(E59:I59)</f>
        <v>49821</v>
      </c>
    </row>
    <row r="60" spans="1:10" ht="12.75">
      <c r="A60" s="831" t="str">
        <f>'II. Kurzbezeichnungen'!A9</f>
        <v>AP3</v>
      </c>
      <c r="B60" s="832"/>
      <c r="C60" s="832"/>
      <c r="D60" s="833"/>
      <c r="E60" s="106">
        <v>68277</v>
      </c>
      <c r="F60" s="106">
        <v>34539</v>
      </c>
      <c r="G60" s="106">
        <v>10000</v>
      </c>
      <c r="H60" s="106"/>
      <c r="I60" s="106"/>
      <c r="J60" s="191">
        <f aca="true" t="shared" si="6" ref="J60:J67">SUM(E60:I60)</f>
        <v>112816</v>
      </c>
    </row>
    <row r="61" spans="1:10" ht="12.75">
      <c r="A61" s="831" t="str">
        <f>'II. Kurzbezeichnungen'!A10</f>
        <v>AP4</v>
      </c>
      <c r="B61" s="832"/>
      <c r="C61" s="832"/>
      <c r="D61" s="833"/>
      <c r="E61" s="106"/>
      <c r="F61" s="106">
        <v>85101</v>
      </c>
      <c r="G61" s="106">
        <v>23390</v>
      </c>
      <c r="H61" s="106"/>
      <c r="I61" s="106"/>
      <c r="J61" s="191">
        <f t="shared" si="6"/>
        <v>108491</v>
      </c>
    </row>
    <row r="62" spans="1:10" ht="12.75">
      <c r="A62" s="831" t="str">
        <f>'II. Kurzbezeichnungen'!A11</f>
        <v>AP5</v>
      </c>
      <c r="B62" s="832"/>
      <c r="C62" s="832"/>
      <c r="D62" s="833"/>
      <c r="E62" s="106"/>
      <c r="F62" s="106"/>
      <c r="G62" s="106">
        <v>79907</v>
      </c>
      <c r="H62" s="106"/>
      <c r="I62" s="106"/>
      <c r="J62" s="191">
        <f t="shared" si="6"/>
        <v>79907</v>
      </c>
    </row>
    <row r="63" spans="1:10" ht="12.75">
      <c r="A63" s="831">
        <f>'II. Kurzbezeichnungen'!A12</f>
        <v>0</v>
      </c>
      <c r="B63" s="832"/>
      <c r="C63" s="832"/>
      <c r="D63" s="833"/>
      <c r="E63" s="106"/>
      <c r="F63" s="106"/>
      <c r="G63" s="106"/>
      <c r="H63" s="106"/>
      <c r="I63" s="106"/>
      <c r="J63" s="191">
        <f t="shared" si="6"/>
        <v>0</v>
      </c>
    </row>
    <row r="64" spans="1:10" ht="12.75">
      <c r="A64" s="831">
        <f>'II. Kurzbezeichnungen'!A13</f>
        <v>0</v>
      </c>
      <c r="B64" s="832"/>
      <c r="C64" s="832"/>
      <c r="D64" s="833"/>
      <c r="E64" s="106"/>
      <c r="F64" s="106"/>
      <c r="G64" s="106"/>
      <c r="H64" s="106"/>
      <c r="I64" s="106"/>
      <c r="J64" s="191">
        <f t="shared" si="6"/>
        <v>0</v>
      </c>
    </row>
    <row r="65" spans="1:10" ht="12.75">
      <c r="A65" s="831">
        <f>'II. Kurzbezeichnungen'!A14</f>
        <v>0</v>
      </c>
      <c r="B65" s="832"/>
      <c r="C65" s="832"/>
      <c r="D65" s="833"/>
      <c r="E65" s="106"/>
      <c r="F65" s="106"/>
      <c r="G65" s="106"/>
      <c r="H65" s="106"/>
      <c r="I65" s="106"/>
      <c r="J65" s="191">
        <f t="shared" si="6"/>
        <v>0</v>
      </c>
    </row>
    <row r="66" spans="1:10" ht="12.75">
      <c r="A66" s="831">
        <f>'II. Kurzbezeichnungen'!A15</f>
        <v>0</v>
      </c>
      <c r="B66" s="832"/>
      <c r="C66" s="832"/>
      <c r="D66" s="833"/>
      <c r="E66" s="106"/>
      <c r="F66" s="106"/>
      <c r="G66" s="106"/>
      <c r="H66" s="106"/>
      <c r="I66" s="106"/>
      <c r="J66" s="191">
        <f t="shared" si="6"/>
        <v>0</v>
      </c>
    </row>
    <row r="67" spans="1:10" ht="13.5" thickBot="1">
      <c r="A67" s="831">
        <f>'II. Kurzbezeichnungen'!A16</f>
        <v>0</v>
      </c>
      <c r="B67" s="832"/>
      <c r="C67" s="832"/>
      <c r="D67" s="833"/>
      <c r="E67" s="106"/>
      <c r="F67" s="106"/>
      <c r="G67" s="106"/>
      <c r="H67" s="106"/>
      <c r="I67" s="106"/>
      <c r="J67" s="191">
        <f t="shared" si="6"/>
        <v>0</v>
      </c>
    </row>
    <row r="68" spans="1:10" ht="13.5" thickBot="1">
      <c r="A68" s="819" t="s">
        <v>30</v>
      </c>
      <c r="B68" s="820"/>
      <c r="C68" s="820"/>
      <c r="D68" s="830"/>
      <c r="E68" s="188">
        <f aca="true" t="shared" si="7" ref="E68:J68">SUM(E58:E67)</f>
        <v>127598</v>
      </c>
      <c r="F68" s="188">
        <f t="shared" si="7"/>
        <v>130140</v>
      </c>
      <c r="G68" s="188">
        <f t="shared" si="7"/>
        <v>122697</v>
      </c>
      <c r="H68" s="188">
        <f t="shared" si="7"/>
        <v>0</v>
      </c>
      <c r="I68" s="188">
        <f t="shared" si="7"/>
        <v>0</v>
      </c>
      <c r="J68" s="188">
        <f t="shared" si="7"/>
        <v>380435</v>
      </c>
    </row>
    <row r="69" ht="12.75" thickBot="1"/>
    <row r="70" spans="1:10" ht="42" customHeight="1" thickBot="1">
      <c r="A70" s="828" t="s">
        <v>172</v>
      </c>
      <c r="B70" s="829"/>
      <c r="C70" s="829"/>
      <c r="D70" s="829"/>
      <c r="E70" s="192">
        <f aca="true" t="shared" si="8" ref="E70:J70">E29-E68</f>
        <v>0.21428571428987198</v>
      </c>
      <c r="F70" s="192">
        <f t="shared" si="8"/>
        <v>0.15624999998544808</v>
      </c>
      <c r="G70" s="192">
        <f t="shared" si="8"/>
        <v>0.0012589285470312461</v>
      </c>
      <c r="H70" s="192">
        <f t="shared" si="8"/>
        <v>0</v>
      </c>
      <c r="I70" s="192">
        <f t="shared" si="8"/>
        <v>0</v>
      </c>
      <c r="J70" s="192">
        <f t="shared" si="8"/>
        <v>0.37179464288055897</v>
      </c>
    </row>
  </sheetData>
  <sheetProtection/>
  <mergeCells count="40">
    <mergeCell ref="A48:D48"/>
    <mergeCell ref="A68:D68"/>
    <mergeCell ref="A56:J56"/>
    <mergeCell ref="A70:D70"/>
    <mergeCell ref="A65:D65"/>
    <mergeCell ref="A66:D66"/>
    <mergeCell ref="A67:D67"/>
    <mergeCell ref="A61:D61"/>
    <mergeCell ref="A62:D62"/>
    <mergeCell ref="A63:D63"/>
    <mergeCell ref="A64:D64"/>
    <mergeCell ref="A57:D57"/>
    <mergeCell ref="A58:D58"/>
    <mergeCell ref="A59:D59"/>
    <mergeCell ref="A60:D60"/>
    <mergeCell ref="A45:D45"/>
    <mergeCell ref="A44:D44"/>
    <mergeCell ref="A43:D43"/>
    <mergeCell ref="A42:D42"/>
    <mergeCell ref="A39:D39"/>
    <mergeCell ref="A38:D38"/>
    <mergeCell ref="A37:D37"/>
    <mergeCell ref="A41:D41"/>
    <mergeCell ref="A29:D29"/>
    <mergeCell ref="AD1:AF1"/>
    <mergeCell ref="S1:W1"/>
    <mergeCell ref="S3:W3"/>
    <mergeCell ref="E5:I5"/>
    <mergeCell ref="A4:J4"/>
    <mergeCell ref="D5:D6"/>
    <mergeCell ref="A52:D52"/>
    <mergeCell ref="A50:D50"/>
    <mergeCell ref="A33:J33"/>
    <mergeCell ref="A46:D46"/>
    <mergeCell ref="A47:D47"/>
    <mergeCell ref="A49:D49"/>
    <mergeCell ref="A34:D34"/>
    <mergeCell ref="A35:D35"/>
    <mergeCell ref="A36:D36"/>
    <mergeCell ref="A40:D40"/>
  </mergeCells>
  <printOptions/>
  <pageMargins left="0.6" right="0.4" top="1" bottom="0.984251968503937" header="0.5118110236220472" footer="0.5118110236220472"/>
  <pageSetup horizontalDpi="600" verticalDpi="600" orientation="portrait" paperSize="9" scale="69" r:id="rId1"/>
  <headerFooter alignWithMargins="0">
    <oddHeader>&amp;RTeil B - FHplus in COIN
&amp;D</oddHeader>
    <oddFooter>&amp;L&amp;F/&amp;A&amp;RSeite &amp;P von &amp;N</oddFooter>
  </headerFooter>
</worksheet>
</file>

<file path=xl/worksheets/sheet7.xml><?xml version="1.0" encoding="utf-8"?>
<worksheet xmlns="http://schemas.openxmlformats.org/spreadsheetml/2006/main" xmlns:r="http://schemas.openxmlformats.org/officeDocument/2006/relationships">
  <sheetPr codeName="Tabelle7">
    <tabColor indexed="10"/>
  </sheetPr>
  <dimension ref="A1:I214"/>
  <sheetViews>
    <sheetView showZeros="0" zoomScaleSheetLayoutView="100" workbookViewId="0" topLeftCell="A166">
      <selection activeCell="A1" sqref="A1"/>
    </sheetView>
  </sheetViews>
  <sheetFormatPr defaultColWidth="11.421875" defaultRowHeight="12.75"/>
  <cols>
    <col min="1" max="1" width="36.28125" style="0" customWidth="1"/>
    <col min="2" max="2" width="20.7109375" style="0" customWidth="1"/>
    <col min="3" max="5" width="11.28125" style="0" customWidth="1"/>
    <col min="8" max="8" width="14.7109375" style="0" customWidth="1"/>
  </cols>
  <sheetData>
    <row r="1" spans="1:8" s="1" customFormat="1" ht="15.75">
      <c r="A1" s="8" t="s">
        <v>86</v>
      </c>
      <c r="G1" s="23"/>
      <c r="H1" s="64" t="str">
        <f>'I. Deckblatt'!C16</f>
        <v>TEST</v>
      </c>
    </row>
    <row r="2" spans="1:8" s="1" customFormat="1" ht="14.25">
      <c r="A2" s="331" t="s">
        <v>87</v>
      </c>
      <c r="G2" s="23"/>
      <c r="H2" s="64"/>
    </row>
    <row r="3" spans="1:8" s="131" customFormat="1" ht="15">
      <c r="A3" s="130" t="s">
        <v>88</v>
      </c>
      <c r="B3" s="131" t="s">
        <v>89</v>
      </c>
      <c r="C3" s="131" t="s">
        <v>90</v>
      </c>
      <c r="F3" s="131" t="s">
        <v>91</v>
      </c>
      <c r="G3" s="130"/>
      <c r="H3" s="332"/>
    </row>
    <row r="4" ht="6" customHeight="1" thickBot="1"/>
    <row r="5" spans="1:8" ht="8.25" customHeight="1" thickTop="1">
      <c r="A5" s="333"/>
      <c r="B5" s="333"/>
      <c r="C5" s="333"/>
      <c r="D5" s="333"/>
      <c r="E5" s="333"/>
      <c r="F5" s="333"/>
      <c r="G5" s="333"/>
      <c r="H5" s="333"/>
    </row>
    <row r="6" ht="15.75" thickBot="1">
      <c r="A6" s="130" t="s">
        <v>92</v>
      </c>
    </row>
    <row r="7" spans="1:8" s="17" customFormat="1" ht="15.75" thickBot="1">
      <c r="A7" s="734" t="s">
        <v>77</v>
      </c>
      <c r="B7" s="731"/>
      <c r="C7" s="731"/>
      <c r="D7" s="731"/>
      <c r="E7" s="731"/>
      <c r="F7" s="731"/>
      <c r="G7" s="731"/>
      <c r="H7" s="732"/>
    </row>
    <row r="8" spans="1:8" s="2" customFormat="1" ht="26.25" customHeight="1">
      <c r="A8" s="863" t="s">
        <v>35</v>
      </c>
      <c r="B8" s="856" t="s">
        <v>81</v>
      </c>
      <c r="C8" s="856" t="s">
        <v>25</v>
      </c>
      <c r="D8" s="856" t="s">
        <v>26</v>
      </c>
      <c r="E8" s="856" t="s">
        <v>27</v>
      </c>
      <c r="F8" s="856" t="s">
        <v>28</v>
      </c>
      <c r="G8" s="856" t="s">
        <v>29</v>
      </c>
      <c r="H8" s="856" t="s">
        <v>34</v>
      </c>
    </row>
    <row r="9" spans="1:8" s="2" customFormat="1" ht="13.5" customHeight="1" thickBot="1">
      <c r="A9" s="864"/>
      <c r="B9" s="857"/>
      <c r="C9" s="858"/>
      <c r="D9" s="858"/>
      <c r="E9" s="858"/>
      <c r="F9" s="858"/>
      <c r="G9" s="858"/>
      <c r="H9" s="858"/>
    </row>
    <row r="10" spans="1:8" s="2" customFormat="1" ht="12.75">
      <c r="A10" s="68" t="s">
        <v>330</v>
      </c>
      <c r="B10" s="38" t="s">
        <v>315</v>
      </c>
      <c r="C10" s="39">
        <v>0</v>
      </c>
      <c r="D10" s="39">
        <v>7000</v>
      </c>
      <c r="E10" s="39">
        <v>7000</v>
      </c>
      <c r="F10" s="39"/>
      <c r="G10" s="39"/>
      <c r="H10" s="190">
        <f aca="true" t="shared" si="0" ref="H10:H19">SUM(C10:G10)</f>
        <v>14000</v>
      </c>
    </row>
    <row r="11" spans="1:8" s="2" customFormat="1" ht="12.75">
      <c r="A11" s="40" t="s">
        <v>331</v>
      </c>
      <c r="B11" s="41" t="s">
        <v>315</v>
      </c>
      <c r="C11" s="42">
        <v>0</v>
      </c>
      <c r="D11" s="42">
        <v>4000</v>
      </c>
      <c r="E11" s="42">
        <v>3000</v>
      </c>
      <c r="F11" s="42"/>
      <c r="G11" s="42"/>
      <c r="H11" s="191">
        <f t="shared" si="0"/>
        <v>7000</v>
      </c>
    </row>
    <row r="12" spans="1:8" s="2" customFormat="1" ht="12.75">
      <c r="A12" s="40" t="s">
        <v>332</v>
      </c>
      <c r="B12" s="41" t="s">
        <v>315</v>
      </c>
      <c r="C12" s="42">
        <v>2000</v>
      </c>
      <c r="D12" s="42">
        <v>2000</v>
      </c>
      <c r="E12" s="42">
        <v>1000</v>
      </c>
      <c r="F12" s="42"/>
      <c r="G12" s="42"/>
      <c r="H12" s="191">
        <f t="shared" si="0"/>
        <v>5000</v>
      </c>
    </row>
    <row r="13" spans="1:8" s="2" customFormat="1" ht="12.75">
      <c r="A13" s="773"/>
      <c r="B13" s="774"/>
      <c r="C13" s="49"/>
      <c r="D13" s="49"/>
      <c r="E13" s="49"/>
      <c r="F13" s="42"/>
      <c r="G13" s="42"/>
      <c r="H13" s="191">
        <f t="shared" si="0"/>
        <v>0</v>
      </c>
    </row>
    <row r="14" spans="1:8" s="2" customFormat="1" ht="12.75">
      <c r="A14" s="40"/>
      <c r="B14" s="41"/>
      <c r="C14" s="42"/>
      <c r="D14" s="42"/>
      <c r="E14" s="42"/>
      <c r="F14" s="42"/>
      <c r="G14" s="42"/>
      <c r="H14" s="191">
        <f t="shared" si="0"/>
        <v>0</v>
      </c>
    </row>
    <row r="15" spans="1:8" s="2" customFormat="1" ht="12.75">
      <c r="A15" s="40"/>
      <c r="B15" s="41"/>
      <c r="C15" s="42"/>
      <c r="D15" s="42"/>
      <c r="E15" s="42"/>
      <c r="F15" s="42"/>
      <c r="G15" s="42"/>
      <c r="H15" s="191">
        <f t="shared" si="0"/>
        <v>0</v>
      </c>
    </row>
    <row r="16" spans="1:8" s="2" customFormat="1" ht="12.75">
      <c r="A16" s="40"/>
      <c r="B16" s="41"/>
      <c r="C16" s="42"/>
      <c r="D16" s="42"/>
      <c r="E16" s="42"/>
      <c r="F16" s="42"/>
      <c r="G16" s="42"/>
      <c r="H16" s="191">
        <f t="shared" si="0"/>
        <v>0</v>
      </c>
    </row>
    <row r="17" spans="1:8" s="2" customFormat="1" ht="12.75">
      <c r="A17" s="40"/>
      <c r="B17" s="41"/>
      <c r="C17" s="42"/>
      <c r="D17" s="42"/>
      <c r="E17" s="42"/>
      <c r="F17" s="42"/>
      <c r="G17" s="42"/>
      <c r="H17" s="191">
        <f t="shared" si="0"/>
        <v>0</v>
      </c>
    </row>
    <row r="18" spans="1:8" s="2" customFormat="1" ht="12.75">
      <c r="A18" s="40"/>
      <c r="B18" s="41"/>
      <c r="C18" s="42"/>
      <c r="D18" s="42"/>
      <c r="E18" s="42"/>
      <c r="F18" s="42"/>
      <c r="G18" s="42"/>
      <c r="H18" s="191">
        <f t="shared" si="0"/>
        <v>0</v>
      </c>
    </row>
    <row r="19" spans="1:8" s="2" customFormat="1" ht="5.25" customHeight="1" thickBot="1">
      <c r="A19" s="43"/>
      <c r="B19" s="44"/>
      <c r="C19" s="45"/>
      <c r="D19" s="45"/>
      <c r="E19" s="45"/>
      <c r="F19" s="45"/>
      <c r="G19" s="45"/>
      <c r="H19" s="193">
        <f t="shared" si="0"/>
        <v>0</v>
      </c>
    </row>
    <row r="20" spans="1:8" ht="13.5" thickBot="1">
      <c r="A20" s="194" t="s">
        <v>30</v>
      </c>
      <c r="B20" s="195"/>
      <c r="C20" s="189">
        <f aca="true" t="shared" si="1" ref="C20:H20">SUM(C10:C19)</f>
        <v>2000</v>
      </c>
      <c r="D20" s="189">
        <f t="shared" si="1"/>
        <v>13000</v>
      </c>
      <c r="E20" s="189">
        <f t="shared" si="1"/>
        <v>11000</v>
      </c>
      <c r="F20" s="189">
        <f t="shared" si="1"/>
        <v>0</v>
      </c>
      <c r="G20" s="189">
        <f t="shared" si="1"/>
        <v>0</v>
      </c>
      <c r="H20" s="189">
        <f t="shared" si="1"/>
        <v>26000</v>
      </c>
    </row>
    <row r="21" spans="1:9" ht="28.5" customHeight="1">
      <c r="A21" s="847" t="s">
        <v>283</v>
      </c>
      <c r="B21" s="847"/>
      <c r="C21" s="92"/>
      <c r="D21" s="92"/>
      <c r="E21" s="92"/>
      <c r="F21" s="92"/>
      <c r="G21" s="92"/>
      <c r="H21" s="92"/>
      <c r="I21" s="92"/>
    </row>
    <row r="22" spans="1:8" ht="12.75">
      <c r="A22" s="27"/>
      <c r="B22" s="19"/>
      <c r="C22" s="92"/>
      <c r="D22" s="92"/>
      <c r="E22" s="92"/>
      <c r="F22" s="92"/>
      <c r="G22" s="92"/>
      <c r="H22" s="92"/>
    </row>
    <row r="23" spans="1:8" ht="9" customHeight="1">
      <c r="A23" s="27"/>
      <c r="B23" s="19"/>
      <c r="C23" s="92"/>
      <c r="D23" s="92"/>
      <c r="E23" s="92"/>
      <c r="F23" s="92"/>
      <c r="G23" s="92"/>
      <c r="H23" s="92"/>
    </row>
    <row r="24" ht="15.75" thickBot="1">
      <c r="A24" s="132" t="s">
        <v>93</v>
      </c>
    </row>
    <row r="25" spans="1:8" ht="15.75" thickBot="1">
      <c r="A25" s="734" t="s">
        <v>77</v>
      </c>
      <c r="B25" s="731"/>
      <c r="C25" s="731"/>
      <c r="D25" s="731"/>
      <c r="E25" s="731"/>
      <c r="F25" s="731"/>
      <c r="G25" s="731"/>
      <c r="H25" s="732"/>
    </row>
    <row r="26" spans="1:8" ht="26.25" thickBot="1">
      <c r="A26" s="211" t="s">
        <v>85</v>
      </c>
      <c r="B26" s="205"/>
      <c r="C26" s="205" t="s">
        <v>25</v>
      </c>
      <c r="D26" s="205" t="s">
        <v>26</v>
      </c>
      <c r="E26" s="205" t="s">
        <v>27</v>
      </c>
      <c r="F26" s="205" t="s">
        <v>28</v>
      </c>
      <c r="G26" s="205" t="s">
        <v>29</v>
      </c>
      <c r="H26" s="205" t="s">
        <v>34</v>
      </c>
    </row>
    <row r="27" spans="1:8" ht="12.75">
      <c r="A27" s="837" t="str">
        <f>'II. Kurzbezeichnungen'!A23</f>
        <v>G4</v>
      </c>
      <c r="B27" s="839"/>
      <c r="C27" s="46"/>
      <c r="D27" s="46"/>
      <c r="E27" s="46"/>
      <c r="F27" s="46"/>
      <c r="G27" s="46"/>
      <c r="H27" s="185">
        <f aca="true" t="shared" si="2" ref="H27:H41">SUM(C27:G27)</f>
        <v>0</v>
      </c>
    </row>
    <row r="28" spans="1:8" ht="12.75">
      <c r="A28" s="831" t="str">
        <f>'II. Kurzbezeichnungen'!A24</f>
        <v>WHR</v>
      </c>
      <c r="B28" s="833"/>
      <c r="C28" s="47"/>
      <c r="D28" s="47"/>
      <c r="E28" s="47"/>
      <c r="F28" s="47"/>
      <c r="G28" s="47"/>
      <c r="H28" s="186">
        <f t="shared" si="2"/>
        <v>0</v>
      </c>
    </row>
    <row r="29" spans="1:8" ht="12.75">
      <c r="A29" s="831" t="str">
        <f>'II. Kurzbezeichnungen'!A25</f>
        <v>FH</v>
      </c>
      <c r="B29" s="833"/>
      <c r="C29" s="47">
        <f>C20</f>
        <v>2000</v>
      </c>
      <c r="D29" s="47">
        <f>D20</f>
        <v>13000</v>
      </c>
      <c r="E29" s="47">
        <f>E20</f>
        <v>11000</v>
      </c>
      <c r="F29" s="47"/>
      <c r="G29" s="47"/>
      <c r="H29" s="186">
        <f t="shared" si="2"/>
        <v>26000</v>
      </c>
    </row>
    <row r="30" spans="1:8" ht="12.75">
      <c r="A30" s="831">
        <f>'II. Kurzbezeichnungen'!A26</f>
        <v>0</v>
      </c>
      <c r="B30" s="833"/>
      <c r="C30" s="47"/>
      <c r="D30" s="47"/>
      <c r="E30" s="47"/>
      <c r="F30" s="47"/>
      <c r="G30" s="47"/>
      <c r="H30" s="186">
        <f t="shared" si="2"/>
        <v>0</v>
      </c>
    </row>
    <row r="31" spans="1:8" ht="12.75">
      <c r="A31" s="831">
        <f>'II. Kurzbezeichnungen'!A27</f>
        <v>0</v>
      </c>
      <c r="B31" s="833"/>
      <c r="C31" s="47"/>
      <c r="D31" s="47"/>
      <c r="E31" s="47"/>
      <c r="F31" s="47"/>
      <c r="G31" s="47"/>
      <c r="H31" s="186">
        <f t="shared" si="2"/>
        <v>0</v>
      </c>
    </row>
    <row r="32" spans="1:8" ht="12.75">
      <c r="A32" s="831">
        <f>'II. Kurzbezeichnungen'!A28</f>
        <v>0</v>
      </c>
      <c r="B32" s="833"/>
      <c r="C32" s="47"/>
      <c r="D32" s="47"/>
      <c r="E32" s="47"/>
      <c r="F32" s="47"/>
      <c r="G32" s="47"/>
      <c r="H32" s="186">
        <f t="shared" si="2"/>
        <v>0</v>
      </c>
    </row>
    <row r="33" spans="1:8" ht="12.75">
      <c r="A33" s="831">
        <f>'II. Kurzbezeichnungen'!A29</f>
        <v>0</v>
      </c>
      <c r="B33" s="833"/>
      <c r="C33" s="47"/>
      <c r="D33" s="47"/>
      <c r="E33" s="47"/>
      <c r="F33" s="47"/>
      <c r="G33" s="47"/>
      <c r="H33" s="186">
        <f t="shared" si="2"/>
        <v>0</v>
      </c>
    </row>
    <row r="34" spans="1:8" ht="12.75">
      <c r="A34" s="831">
        <f>'II. Kurzbezeichnungen'!A30</f>
        <v>0</v>
      </c>
      <c r="B34" s="833"/>
      <c r="C34" s="47"/>
      <c r="D34" s="47"/>
      <c r="E34" s="47"/>
      <c r="F34" s="47"/>
      <c r="G34" s="47"/>
      <c r="H34" s="186">
        <f t="shared" si="2"/>
        <v>0</v>
      </c>
    </row>
    <row r="35" spans="1:8" ht="12.75">
      <c r="A35" s="831">
        <f>'II. Kurzbezeichnungen'!A31</f>
        <v>0</v>
      </c>
      <c r="B35" s="833"/>
      <c r="C35" s="47"/>
      <c r="D35" s="47"/>
      <c r="E35" s="47"/>
      <c r="F35" s="47"/>
      <c r="G35" s="47"/>
      <c r="H35" s="186">
        <f t="shared" si="2"/>
        <v>0</v>
      </c>
    </row>
    <row r="36" spans="1:8" ht="12.75">
      <c r="A36" s="831">
        <f>'II. Kurzbezeichnungen'!A32</f>
        <v>0</v>
      </c>
      <c r="B36" s="833"/>
      <c r="C36" s="47"/>
      <c r="D36" s="47"/>
      <c r="E36" s="47"/>
      <c r="F36" s="47"/>
      <c r="G36" s="47"/>
      <c r="H36" s="186">
        <f t="shared" si="2"/>
        <v>0</v>
      </c>
    </row>
    <row r="37" spans="1:8" ht="12.75">
      <c r="A37" s="831">
        <f>'II. Kurzbezeichnungen'!A33</f>
        <v>0</v>
      </c>
      <c r="B37" s="833"/>
      <c r="C37" s="47"/>
      <c r="D37" s="47"/>
      <c r="E37" s="47"/>
      <c r="F37" s="47"/>
      <c r="G37" s="47"/>
      <c r="H37" s="186">
        <f t="shared" si="2"/>
        <v>0</v>
      </c>
    </row>
    <row r="38" spans="1:8" ht="12.75">
      <c r="A38" s="831">
        <f>'II. Kurzbezeichnungen'!A34</f>
        <v>0</v>
      </c>
      <c r="B38" s="833"/>
      <c r="C38" s="47"/>
      <c r="D38" s="47"/>
      <c r="E38" s="47"/>
      <c r="F38" s="47"/>
      <c r="G38" s="47"/>
      <c r="H38" s="186">
        <f t="shared" si="2"/>
        <v>0</v>
      </c>
    </row>
    <row r="39" spans="1:8" ht="12.75">
      <c r="A39" s="831">
        <f>'II. Kurzbezeichnungen'!A35</f>
        <v>0</v>
      </c>
      <c r="B39" s="833"/>
      <c r="C39" s="47"/>
      <c r="D39" s="47"/>
      <c r="E39" s="47"/>
      <c r="F39" s="47"/>
      <c r="G39" s="47"/>
      <c r="H39" s="186">
        <f t="shared" si="2"/>
        <v>0</v>
      </c>
    </row>
    <row r="40" spans="1:8" ht="12.75">
      <c r="A40" s="831">
        <f>'II. Kurzbezeichnungen'!A36</f>
        <v>0</v>
      </c>
      <c r="B40" s="833"/>
      <c r="C40" s="47"/>
      <c r="D40" s="47"/>
      <c r="E40" s="47"/>
      <c r="F40" s="47"/>
      <c r="G40" s="47"/>
      <c r="H40" s="186">
        <f t="shared" si="2"/>
        <v>0</v>
      </c>
    </row>
    <row r="41" spans="1:8" ht="13.5" thickBot="1">
      <c r="A41" s="859">
        <f>'II. Kurzbezeichnungen'!A37</f>
        <v>0</v>
      </c>
      <c r="B41" s="860"/>
      <c r="C41" s="48"/>
      <c r="D41" s="48"/>
      <c r="E41" s="48"/>
      <c r="F41" s="48"/>
      <c r="G41" s="48"/>
      <c r="H41" s="187">
        <f t="shared" si="2"/>
        <v>0</v>
      </c>
    </row>
    <row r="42" spans="1:8" ht="13.5" thickBot="1">
      <c r="A42" s="194" t="s">
        <v>30</v>
      </c>
      <c r="B42" s="188"/>
      <c r="C42" s="188">
        <f aca="true" t="shared" si="3" ref="C42:H42">SUM(C27:C41)</f>
        <v>2000</v>
      </c>
      <c r="D42" s="188">
        <f t="shared" si="3"/>
        <v>13000</v>
      </c>
      <c r="E42" s="188">
        <f t="shared" si="3"/>
        <v>11000</v>
      </c>
      <c r="F42" s="188">
        <f t="shared" si="3"/>
        <v>0</v>
      </c>
      <c r="G42" s="188">
        <f t="shared" si="3"/>
        <v>0</v>
      </c>
      <c r="H42" s="188">
        <f t="shared" si="3"/>
        <v>26000</v>
      </c>
    </row>
    <row r="43" spans="1:8" ht="13.5" thickBot="1">
      <c r="A43" s="19"/>
      <c r="B43" s="92"/>
      <c r="C43" s="92"/>
      <c r="D43" s="92"/>
      <c r="E43" s="92"/>
      <c r="F43" s="92"/>
      <c r="G43" s="92"/>
      <c r="H43" s="92"/>
    </row>
    <row r="44" spans="1:8" ht="41.25" customHeight="1" thickBot="1">
      <c r="A44" s="828" t="s">
        <v>94</v>
      </c>
      <c r="B44" s="850"/>
      <c r="C44" s="188">
        <f aca="true" t="shared" si="4" ref="C44:H44">C20-C42</f>
        <v>0</v>
      </c>
      <c r="D44" s="188">
        <f t="shared" si="4"/>
        <v>0</v>
      </c>
      <c r="E44" s="188">
        <f t="shared" si="4"/>
        <v>0</v>
      </c>
      <c r="F44" s="188">
        <f t="shared" si="4"/>
        <v>0</v>
      </c>
      <c r="G44" s="188">
        <f t="shared" si="4"/>
        <v>0</v>
      </c>
      <c r="H44" s="188">
        <f t="shared" si="4"/>
        <v>0</v>
      </c>
    </row>
    <row r="45" spans="1:8" ht="13.5" customHeight="1" thickBot="1">
      <c r="A45" s="19"/>
      <c r="B45" s="92"/>
      <c r="C45" s="92"/>
      <c r="D45" s="92"/>
      <c r="E45" s="92"/>
      <c r="F45" s="92"/>
      <c r="G45" s="92"/>
      <c r="H45" s="92"/>
    </row>
    <row r="46" spans="1:8" ht="5.25" customHeight="1" thickTop="1">
      <c r="A46" s="334"/>
      <c r="B46" s="335"/>
      <c r="C46" s="335"/>
      <c r="D46" s="335"/>
      <c r="E46" s="335"/>
      <c r="F46" s="335"/>
      <c r="G46" s="335"/>
      <c r="H46" s="335"/>
    </row>
    <row r="47" ht="15.75" thickBot="1">
      <c r="A47" s="130" t="s">
        <v>95</v>
      </c>
    </row>
    <row r="48" spans="1:8" ht="15.75" thickBot="1">
      <c r="A48" s="734" t="s">
        <v>77</v>
      </c>
      <c r="B48" s="731"/>
      <c r="C48" s="731"/>
      <c r="D48" s="731"/>
      <c r="E48" s="731"/>
      <c r="F48" s="731"/>
      <c r="G48" s="731"/>
      <c r="H48" s="732"/>
    </row>
    <row r="49" spans="1:8" ht="12.75">
      <c r="A49" s="863" t="s">
        <v>35</v>
      </c>
      <c r="B49" s="856" t="s">
        <v>81</v>
      </c>
      <c r="C49" s="856" t="s">
        <v>25</v>
      </c>
      <c r="D49" s="856" t="s">
        <v>26</v>
      </c>
      <c r="E49" s="856" t="s">
        <v>27</v>
      </c>
      <c r="F49" s="856" t="s">
        <v>28</v>
      </c>
      <c r="G49" s="856" t="s">
        <v>29</v>
      </c>
      <c r="H49" s="856" t="s">
        <v>34</v>
      </c>
    </row>
    <row r="50" spans="1:8" ht="23.25" customHeight="1" thickBot="1">
      <c r="A50" s="864"/>
      <c r="B50" s="857"/>
      <c r="C50" s="858"/>
      <c r="D50" s="858"/>
      <c r="E50" s="858"/>
      <c r="F50" s="858"/>
      <c r="G50" s="858"/>
      <c r="H50" s="858"/>
    </row>
    <row r="51" spans="1:8" ht="12.75">
      <c r="A51" s="68" t="s">
        <v>334</v>
      </c>
      <c r="B51" s="38" t="s">
        <v>298</v>
      </c>
      <c r="C51" s="39">
        <v>300</v>
      </c>
      <c r="D51" s="39">
        <v>300</v>
      </c>
      <c r="E51" s="39">
        <v>300</v>
      </c>
      <c r="F51" s="39"/>
      <c r="G51" s="39"/>
      <c r="H51" s="190">
        <f aca="true" t="shared" si="5" ref="H51:H60">SUM(C51:G51)</f>
        <v>900</v>
      </c>
    </row>
    <row r="52" spans="1:8" s="67" customFormat="1" ht="12.75">
      <c r="A52" s="196" t="s">
        <v>335</v>
      </c>
      <c r="B52" s="41" t="s">
        <v>298</v>
      </c>
      <c r="C52" s="42"/>
      <c r="D52" s="42">
        <v>500</v>
      </c>
      <c r="E52" s="42">
        <v>500</v>
      </c>
      <c r="F52" s="42"/>
      <c r="G52" s="42"/>
      <c r="H52" s="191">
        <f t="shared" si="5"/>
        <v>1000</v>
      </c>
    </row>
    <row r="53" spans="1:8" ht="12.75">
      <c r="A53" s="197" t="s">
        <v>335</v>
      </c>
      <c r="B53" s="41" t="s">
        <v>336</v>
      </c>
      <c r="C53" s="42"/>
      <c r="D53" s="42">
        <v>500</v>
      </c>
      <c r="E53" s="42">
        <v>500</v>
      </c>
      <c r="F53" s="42"/>
      <c r="G53" s="42"/>
      <c r="H53" s="191">
        <f t="shared" si="5"/>
        <v>1000</v>
      </c>
    </row>
    <row r="54" spans="1:8" ht="12.75">
      <c r="A54" s="40" t="s">
        <v>337</v>
      </c>
      <c r="B54" s="41" t="s">
        <v>298</v>
      </c>
      <c r="C54" s="42"/>
      <c r="D54" s="42">
        <v>1200</v>
      </c>
      <c r="E54" s="42">
        <v>1200</v>
      </c>
      <c r="F54" s="42"/>
      <c r="G54" s="42"/>
      <c r="H54" s="191">
        <f t="shared" si="5"/>
        <v>2400</v>
      </c>
    </row>
    <row r="55" spans="1:8" ht="12.75">
      <c r="A55" s="40" t="s">
        <v>338</v>
      </c>
      <c r="B55" s="41" t="s">
        <v>336</v>
      </c>
      <c r="C55" s="42"/>
      <c r="D55" s="42"/>
      <c r="E55" s="42">
        <v>200</v>
      </c>
      <c r="F55" s="42"/>
      <c r="G55" s="42"/>
      <c r="H55" s="191">
        <f t="shared" si="5"/>
        <v>200</v>
      </c>
    </row>
    <row r="56" spans="1:8" ht="12.75">
      <c r="A56" s="40" t="s">
        <v>338</v>
      </c>
      <c r="B56" s="41" t="s">
        <v>339</v>
      </c>
      <c r="C56" s="42"/>
      <c r="D56" s="42"/>
      <c r="E56" s="42">
        <v>200</v>
      </c>
      <c r="F56" s="42"/>
      <c r="G56" s="42"/>
      <c r="H56" s="191">
        <f t="shared" si="5"/>
        <v>200</v>
      </c>
    </row>
    <row r="57" spans="1:8" ht="12.75">
      <c r="A57" s="40"/>
      <c r="B57" s="41"/>
      <c r="C57" s="42"/>
      <c r="D57" s="42"/>
      <c r="E57" s="42"/>
      <c r="F57" s="42"/>
      <c r="G57" s="42"/>
      <c r="H57" s="191">
        <f t="shared" si="5"/>
        <v>0</v>
      </c>
    </row>
    <row r="58" spans="1:8" ht="12.75">
      <c r="A58" s="40"/>
      <c r="B58" s="41"/>
      <c r="C58" s="42"/>
      <c r="D58" s="42"/>
      <c r="E58" s="42"/>
      <c r="F58" s="42"/>
      <c r="G58" s="42"/>
      <c r="H58" s="191">
        <f t="shared" si="5"/>
        <v>0</v>
      </c>
    </row>
    <row r="59" spans="1:8" ht="12.75">
      <c r="A59" s="40"/>
      <c r="B59" s="41"/>
      <c r="C59" s="42"/>
      <c r="D59" s="42"/>
      <c r="E59" s="42"/>
      <c r="F59" s="42"/>
      <c r="G59" s="42"/>
      <c r="H59" s="191">
        <f t="shared" si="5"/>
        <v>0</v>
      </c>
    </row>
    <row r="60" spans="1:8" ht="13.5" thickBot="1">
      <c r="A60" s="43"/>
      <c r="B60" s="44"/>
      <c r="C60" s="45"/>
      <c r="D60" s="45"/>
      <c r="E60" s="45"/>
      <c r="F60" s="45"/>
      <c r="G60" s="45"/>
      <c r="H60" s="193">
        <f t="shared" si="5"/>
        <v>0</v>
      </c>
    </row>
    <row r="61" spans="1:8" ht="13.5" thickBot="1">
      <c r="A61" s="194" t="s">
        <v>30</v>
      </c>
      <c r="B61" s="195"/>
      <c r="C61" s="189">
        <f aca="true" t="shared" si="6" ref="C61:H61">SUM(C51:C60)</f>
        <v>300</v>
      </c>
      <c r="D61" s="189">
        <f t="shared" si="6"/>
        <v>2500</v>
      </c>
      <c r="E61" s="189">
        <f t="shared" si="6"/>
        <v>2900</v>
      </c>
      <c r="F61" s="189">
        <f t="shared" si="6"/>
        <v>0</v>
      </c>
      <c r="G61" s="189">
        <f t="shared" si="6"/>
        <v>0</v>
      </c>
      <c r="H61" s="189">
        <f t="shared" si="6"/>
        <v>5700</v>
      </c>
    </row>
    <row r="62" spans="1:8" ht="12.75">
      <c r="A62" s="19"/>
      <c r="B62" s="19"/>
      <c r="C62" s="92"/>
      <c r="D62" s="92"/>
      <c r="E62" s="92"/>
      <c r="F62" s="92"/>
      <c r="G62" s="92"/>
      <c r="H62" s="92"/>
    </row>
    <row r="63" spans="1:8" ht="15.75" thickBot="1">
      <c r="A63" s="132" t="s">
        <v>96</v>
      </c>
      <c r="B63" s="19"/>
      <c r="C63" s="92"/>
      <c r="D63" s="92"/>
      <c r="E63" s="92"/>
      <c r="F63" s="92"/>
      <c r="G63" s="92"/>
      <c r="H63" s="92"/>
    </row>
    <row r="64" spans="1:8" ht="15.75" thickBot="1">
      <c r="A64" s="734" t="s">
        <v>77</v>
      </c>
      <c r="B64" s="731"/>
      <c r="C64" s="731"/>
      <c r="D64" s="731"/>
      <c r="E64" s="731"/>
      <c r="F64" s="731"/>
      <c r="G64" s="731"/>
      <c r="H64" s="732"/>
    </row>
    <row r="65" spans="1:8" ht="26.25" thickBot="1">
      <c r="A65" s="211" t="s">
        <v>85</v>
      </c>
      <c r="B65" s="205"/>
      <c r="C65" s="205" t="s">
        <v>25</v>
      </c>
      <c r="D65" s="205" t="s">
        <v>26</v>
      </c>
      <c r="E65" s="205" t="s">
        <v>27</v>
      </c>
      <c r="F65" s="205" t="s">
        <v>28</v>
      </c>
      <c r="G65" s="205" t="s">
        <v>29</v>
      </c>
      <c r="H65" s="205" t="s">
        <v>34</v>
      </c>
    </row>
    <row r="66" spans="1:8" ht="12.75">
      <c r="A66" s="837" t="str">
        <f>'II. Kurzbezeichnungen'!A23</f>
        <v>G4</v>
      </c>
      <c r="B66" s="839"/>
      <c r="C66" s="46">
        <f>C56</f>
        <v>0</v>
      </c>
      <c r="D66" s="46">
        <f>D56</f>
        <v>0</v>
      </c>
      <c r="E66" s="46">
        <f>E56</f>
        <v>200</v>
      </c>
      <c r="F66" s="46"/>
      <c r="G66" s="46"/>
      <c r="H66" s="185">
        <f aca="true" t="shared" si="7" ref="H66:H80">SUM(C66:G66)</f>
        <v>200</v>
      </c>
    </row>
    <row r="67" spans="1:8" ht="12.75">
      <c r="A67" s="831" t="str">
        <f>'II. Kurzbezeichnungen'!A24</f>
        <v>WHR</v>
      </c>
      <c r="B67" s="833"/>
      <c r="C67" s="47">
        <f>C53+C55</f>
        <v>0</v>
      </c>
      <c r="D67" s="47">
        <f>D53+D55</f>
        <v>500</v>
      </c>
      <c r="E67" s="47">
        <f>E53+E55</f>
        <v>700</v>
      </c>
      <c r="F67" s="47"/>
      <c r="G67" s="47"/>
      <c r="H67" s="186">
        <f t="shared" si="7"/>
        <v>1200</v>
      </c>
    </row>
    <row r="68" spans="1:8" ht="12.75">
      <c r="A68" s="831" t="str">
        <f>'II. Kurzbezeichnungen'!A25</f>
        <v>FH</v>
      </c>
      <c r="B68" s="833"/>
      <c r="C68" s="47">
        <f>C51+C52+C54</f>
        <v>300</v>
      </c>
      <c r="D68" s="47">
        <f>D51+D52+D54</f>
        <v>2000</v>
      </c>
      <c r="E68" s="47">
        <f>E51+E52+E54</f>
        <v>2000</v>
      </c>
      <c r="F68" s="47"/>
      <c r="G68" s="47"/>
      <c r="H68" s="186">
        <f t="shared" si="7"/>
        <v>4300</v>
      </c>
    </row>
    <row r="69" spans="1:8" ht="12.75">
      <c r="A69" s="831">
        <f>'II. Kurzbezeichnungen'!A26</f>
        <v>0</v>
      </c>
      <c r="B69" s="833"/>
      <c r="C69" s="47"/>
      <c r="D69" s="47"/>
      <c r="E69" s="47"/>
      <c r="F69" s="47"/>
      <c r="G69" s="47"/>
      <c r="H69" s="186">
        <f t="shared" si="7"/>
        <v>0</v>
      </c>
    </row>
    <row r="70" spans="1:8" ht="12.75">
      <c r="A70" s="831">
        <f>'II. Kurzbezeichnungen'!A27</f>
        <v>0</v>
      </c>
      <c r="B70" s="833"/>
      <c r="C70" s="47"/>
      <c r="D70" s="47"/>
      <c r="E70" s="47"/>
      <c r="F70" s="47"/>
      <c r="G70" s="47"/>
      <c r="H70" s="186">
        <f t="shared" si="7"/>
        <v>0</v>
      </c>
    </row>
    <row r="71" spans="1:8" ht="12.75">
      <c r="A71" s="831">
        <f>'II. Kurzbezeichnungen'!A28</f>
        <v>0</v>
      </c>
      <c r="B71" s="833"/>
      <c r="C71" s="47"/>
      <c r="D71" s="47"/>
      <c r="E71" s="47"/>
      <c r="F71" s="47"/>
      <c r="G71" s="47"/>
      <c r="H71" s="186">
        <f t="shared" si="7"/>
        <v>0</v>
      </c>
    </row>
    <row r="72" spans="1:8" ht="12.75">
      <c r="A72" s="831">
        <f>'II. Kurzbezeichnungen'!A29</f>
        <v>0</v>
      </c>
      <c r="B72" s="833"/>
      <c r="C72" s="47"/>
      <c r="D72" s="47"/>
      <c r="E72" s="47"/>
      <c r="F72" s="47"/>
      <c r="G72" s="47"/>
      <c r="H72" s="186">
        <f t="shared" si="7"/>
        <v>0</v>
      </c>
    </row>
    <row r="73" spans="1:8" ht="12.75">
      <c r="A73" s="831">
        <f>'II. Kurzbezeichnungen'!A30</f>
        <v>0</v>
      </c>
      <c r="B73" s="833"/>
      <c r="C73" s="47"/>
      <c r="D73" s="47"/>
      <c r="E73" s="47"/>
      <c r="F73" s="47"/>
      <c r="G73" s="47"/>
      <c r="H73" s="186">
        <f t="shared" si="7"/>
        <v>0</v>
      </c>
    </row>
    <row r="74" spans="1:8" ht="12.75">
      <c r="A74" s="831">
        <f>'II. Kurzbezeichnungen'!A31</f>
        <v>0</v>
      </c>
      <c r="B74" s="833"/>
      <c r="C74" s="47"/>
      <c r="D74" s="47"/>
      <c r="E74" s="47"/>
      <c r="F74" s="47"/>
      <c r="G74" s="47"/>
      <c r="H74" s="186">
        <f t="shared" si="7"/>
        <v>0</v>
      </c>
    </row>
    <row r="75" spans="1:8" ht="12.75">
      <c r="A75" s="831">
        <f>'II. Kurzbezeichnungen'!A32</f>
        <v>0</v>
      </c>
      <c r="B75" s="833"/>
      <c r="C75" s="47"/>
      <c r="D75" s="47"/>
      <c r="E75" s="47"/>
      <c r="F75" s="47"/>
      <c r="G75" s="47"/>
      <c r="H75" s="186">
        <f t="shared" si="7"/>
        <v>0</v>
      </c>
    </row>
    <row r="76" spans="1:8" ht="12.75">
      <c r="A76" s="831">
        <f>'II. Kurzbezeichnungen'!A33</f>
        <v>0</v>
      </c>
      <c r="B76" s="833"/>
      <c r="C76" s="47"/>
      <c r="D76" s="47"/>
      <c r="E76" s="47"/>
      <c r="F76" s="47"/>
      <c r="G76" s="47"/>
      <c r="H76" s="186">
        <f t="shared" si="7"/>
        <v>0</v>
      </c>
    </row>
    <row r="77" spans="1:8" ht="12.75">
      <c r="A77" s="831">
        <f>'II. Kurzbezeichnungen'!A34</f>
        <v>0</v>
      </c>
      <c r="B77" s="833"/>
      <c r="C77" s="47"/>
      <c r="D77" s="47"/>
      <c r="E77" s="47"/>
      <c r="F77" s="47"/>
      <c r="G77" s="47"/>
      <c r="H77" s="186">
        <f t="shared" si="7"/>
        <v>0</v>
      </c>
    </row>
    <row r="78" spans="1:8" ht="12.75">
      <c r="A78" s="831">
        <f>'II. Kurzbezeichnungen'!A35</f>
        <v>0</v>
      </c>
      <c r="B78" s="833"/>
      <c r="C78" s="47"/>
      <c r="D78" s="47"/>
      <c r="E78" s="47"/>
      <c r="F78" s="47"/>
      <c r="G78" s="47"/>
      <c r="H78" s="186">
        <f t="shared" si="7"/>
        <v>0</v>
      </c>
    </row>
    <row r="79" spans="1:8" ht="12.75">
      <c r="A79" s="831">
        <f>'II. Kurzbezeichnungen'!A36</f>
        <v>0</v>
      </c>
      <c r="B79" s="833"/>
      <c r="C79" s="47"/>
      <c r="D79" s="47"/>
      <c r="E79" s="47"/>
      <c r="F79" s="47"/>
      <c r="G79" s="47"/>
      <c r="H79" s="186">
        <f t="shared" si="7"/>
        <v>0</v>
      </c>
    </row>
    <row r="80" spans="1:8" ht="13.5" thickBot="1">
      <c r="A80" s="831">
        <f>'II. Kurzbezeichnungen'!A37</f>
        <v>0</v>
      </c>
      <c r="B80" s="833"/>
      <c r="C80" s="48"/>
      <c r="D80" s="48"/>
      <c r="E80" s="48"/>
      <c r="F80" s="48"/>
      <c r="G80" s="48"/>
      <c r="H80" s="187">
        <f t="shared" si="7"/>
        <v>0</v>
      </c>
    </row>
    <row r="81" spans="1:8" ht="13.5" thickBot="1">
      <c r="A81" s="194" t="s">
        <v>30</v>
      </c>
      <c r="B81" s="188"/>
      <c r="C81" s="188">
        <f aca="true" t="shared" si="8" ref="C81:H81">SUM(C66:C80)</f>
        <v>300</v>
      </c>
      <c r="D81" s="188">
        <f t="shared" si="8"/>
        <v>2500</v>
      </c>
      <c r="E81" s="188">
        <f t="shared" si="8"/>
        <v>2900</v>
      </c>
      <c r="F81" s="188">
        <f t="shared" si="8"/>
        <v>0</v>
      </c>
      <c r="G81" s="188">
        <f t="shared" si="8"/>
        <v>0</v>
      </c>
      <c r="H81" s="188">
        <f t="shared" si="8"/>
        <v>5700</v>
      </c>
    </row>
    <row r="82" spans="7:8" ht="13.5" thickBot="1">
      <c r="G82" s="853"/>
      <c r="H82" s="853"/>
    </row>
    <row r="83" spans="1:8" ht="29.25" customHeight="1" thickBot="1">
      <c r="A83" s="828" t="s">
        <v>97</v>
      </c>
      <c r="B83" s="850"/>
      <c r="C83" s="188">
        <f aca="true" t="shared" si="9" ref="C83:H83">C61-C81</f>
        <v>0</v>
      </c>
      <c r="D83" s="188">
        <f t="shared" si="9"/>
        <v>0</v>
      </c>
      <c r="E83" s="188">
        <f t="shared" si="9"/>
        <v>0</v>
      </c>
      <c r="F83" s="188">
        <f t="shared" si="9"/>
        <v>0</v>
      </c>
      <c r="G83" s="188">
        <f t="shared" si="9"/>
        <v>0</v>
      </c>
      <c r="H83" s="188">
        <f t="shared" si="9"/>
        <v>0</v>
      </c>
    </row>
    <row r="84" spans="1:8" ht="13.5" customHeight="1" thickBot="1">
      <c r="A84" s="19"/>
      <c r="B84" s="19"/>
      <c r="C84" s="92"/>
      <c r="D84" s="92"/>
      <c r="E84" s="92"/>
      <c r="F84" s="92"/>
      <c r="G84" s="92"/>
      <c r="H84" s="92"/>
    </row>
    <row r="85" spans="1:8" ht="6.75" customHeight="1" thickTop="1">
      <c r="A85" s="336"/>
      <c r="B85" s="336"/>
      <c r="C85" s="336"/>
      <c r="D85" s="336"/>
      <c r="E85" s="336"/>
      <c r="F85" s="336"/>
      <c r="G85" s="336"/>
      <c r="H85" s="336"/>
    </row>
    <row r="86" spans="1:9" ht="15.75" thickBot="1">
      <c r="A86" s="130" t="s">
        <v>98</v>
      </c>
      <c r="I86" s="50"/>
    </row>
    <row r="87" spans="1:8" ht="15.75" thickBot="1">
      <c r="A87" s="734" t="s">
        <v>77</v>
      </c>
      <c r="B87" s="731"/>
      <c r="C87" s="731"/>
      <c r="D87" s="731"/>
      <c r="E87" s="731"/>
      <c r="F87" s="731"/>
      <c r="G87" s="731"/>
      <c r="H87" s="732"/>
    </row>
    <row r="88" spans="1:8" ht="12.75" customHeight="1">
      <c r="A88" s="861" t="s">
        <v>35</v>
      </c>
      <c r="B88" s="856" t="s">
        <v>81</v>
      </c>
      <c r="C88" s="856" t="s">
        <v>25</v>
      </c>
      <c r="D88" s="856" t="s">
        <v>26</v>
      </c>
      <c r="E88" s="856" t="s">
        <v>27</v>
      </c>
      <c r="F88" s="856" t="s">
        <v>28</v>
      </c>
      <c r="G88" s="856" t="s">
        <v>29</v>
      </c>
      <c r="H88" s="856" t="s">
        <v>34</v>
      </c>
    </row>
    <row r="89" spans="1:8" ht="24" customHeight="1" thickBot="1">
      <c r="A89" s="862"/>
      <c r="B89" s="858"/>
      <c r="C89" s="858"/>
      <c r="D89" s="858"/>
      <c r="E89" s="858"/>
      <c r="F89" s="858"/>
      <c r="G89" s="858"/>
      <c r="H89" s="858"/>
    </row>
    <row r="90" spans="1:8" ht="25.5">
      <c r="A90" s="68" t="s">
        <v>340</v>
      </c>
      <c r="B90" s="38" t="s">
        <v>315</v>
      </c>
      <c r="C90" s="39">
        <v>400</v>
      </c>
      <c r="D90" s="39">
        <v>200</v>
      </c>
      <c r="E90" s="39">
        <v>300</v>
      </c>
      <c r="F90" s="39"/>
      <c r="G90" s="39"/>
      <c r="H90" s="190">
        <f aca="true" t="shared" si="10" ref="H90:H99">SUM(C90:G90)</f>
        <v>900</v>
      </c>
    </row>
    <row r="91" spans="1:8" ht="13.5" customHeight="1">
      <c r="A91" s="40" t="s">
        <v>341</v>
      </c>
      <c r="B91" s="41" t="s">
        <v>315</v>
      </c>
      <c r="C91" s="42">
        <v>300</v>
      </c>
      <c r="D91" s="42">
        <v>300</v>
      </c>
      <c r="E91" s="42">
        <v>300</v>
      </c>
      <c r="F91" s="42"/>
      <c r="G91" s="42"/>
      <c r="H91" s="191">
        <f t="shared" si="10"/>
        <v>900</v>
      </c>
    </row>
    <row r="92" spans="1:8" ht="12.75">
      <c r="A92" s="40" t="s">
        <v>342</v>
      </c>
      <c r="B92" s="41" t="s">
        <v>315</v>
      </c>
      <c r="C92" s="42">
        <v>500</v>
      </c>
      <c r="D92" s="42">
        <v>3000</v>
      </c>
      <c r="E92" s="42">
        <v>3000</v>
      </c>
      <c r="F92" s="42"/>
      <c r="G92" s="42"/>
      <c r="H92" s="191">
        <f t="shared" si="10"/>
        <v>6500</v>
      </c>
    </row>
    <row r="93" spans="1:9" ht="12.75">
      <c r="A93" s="40" t="s">
        <v>342</v>
      </c>
      <c r="B93" s="41" t="s">
        <v>339</v>
      </c>
      <c r="C93" s="42"/>
      <c r="D93" s="42">
        <v>500</v>
      </c>
      <c r="E93" s="42">
        <v>500</v>
      </c>
      <c r="F93" s="42"/>
      <c r="G93" s="42"/>
      <c r="H93" s="191">
        <f t="shared" si="10"/>
        <v>1000</v>
      </c>
      <c r="I93" s="9"/>
    </row>
    <row r="94" spans="1:8" ht="12.75">
      <c r="A94" s="40" t="s">
        <v>342</v>
      </c>
      <c r="B94" s="41" t="s">
        <v>336</v>
      </c>
      <c r="C94" s="42"/>
      <c r="D94" s="42">
        <v>1000</v>
      </c>
      <c r="E94" s="42">
        <v>1000</v>
      </c>
      <c r="F94" s="42"/>
      <c r="G94" s="42"/>
      <c r="H94" s="191">
        <f t="shared" si="10"/>
        <v>2000</v>
      </c>
    </row>
    <row r="95" spans="1:8" ht="12.75">
      <c r="A95" s="40" t="s">
        <v>333</v>
      </c>
      <c r="B95" s="41" t="s">
        <v>315</v>
      </c>
      <c r="C95" s="42">
        <v>200</v>
      </c>
      <c r="D95" s="42">
        <v>200</v>
      </c>
      <c r="E95" s="42">
        <v>200</v>
      </c>
      <c r="F95" s="42"/>
      <c r="G95" s="42"/>
      <c r="H95" s="191">
        <f t="shared" si="10"/>
        <v>600</v>
      </c>
    </row>
    <row r="96" spans="1:8" ht="12.75">
      <c r="A96" s="40"/>
      <c r="B96" s="41"/>
      <c r="C96" s="42"/>
      <c r="D96" s="42"/>
      <c r="E96" s="42"/>
      <c r="F96" s="42"/>
      <c r="G96" s="42"/>
      <c r="H96" s="191">
        <f t="shared" si="10"/>
        <v>0</v>
      </c>
    </row>
    <row r="97" spans="1:8" ht="12.75">
      <c r="A97" s="40"/>
      <c r="B97" s="41"/>
      <c r="C97" s="42"/>
      <c r="D97" s="42"/>
      <c r="E97" s="42"/>
      <c r="F97" s="42"/>
      <c r="G97" s="42"/>
      <c r="H97" s="191">
        <f t="shared" si="10"/>
        <v>0</v>
      </c>
    </row>
    <row r="98" spans="1:8" ht="12.75">
      <c r="A98" s="40"/>
      <c r="B98" s="41"/>
      <c r="C98" s="42"/>
      <c r="D98" s="42"/>
      <c r="E98" s="42"/>
      <c r="F98" s="42"/>
      <c r="G98" s="42"/>
      <c r="H98" s="191">
        <f t="shared" si="10"/>
        <v>0</v>
      </c>
    </row>
    <row r="99" spans="1:8" ht="13.5" thickBot="1">
      <c r="A99" s="43"/>
      <c r="B99" s="44"/>
      <c r="C99" s="45"/>
      <c r="D99" s="45"/>
      <c r="E99" s="45"/>
      <c r="F99" s="45"/>
      <c r="G99" s="45"/>
      <c r="H99" s="193">
        <f t="shared" si="10"/>
        <v>0</v>
      </c>
    </row>
    <row r="100" spans="1:9" ht="13.5" thickBot="1">
      <c r="A100" s="194" t="s">
        <v>30</v>
      </c>
      <c r="B100" s="195"/>
      <c r="C100" s="189">
        <f aca="true" t="shared" si="11" ref="C100:H100">SUM(C90:C99)</f>
        <v>1400</v>
      </c>
      <c r="D100" s="189">
        <f t="shared" si="11"/>
        <v>5200</v>
      </c>
      <c r="E100" s="189">
        <f t="shared" si="11"/>
        <v>5300</v>
      </c>
      <c r="F100" s="189">
        <f t="shared" si="11"/>
        <v>0</v>
      </c>
      <c r="G100" s="189">
        <f t="shared" si="11"/>
        <v>0</v>
      </c>
      <c r="H100" s="189">
        <f t="shared" si="11"/>
        <v>11900</v>
      </c>
      <c r="I100" s="7"/>
    </row>
    <row r="101" spans="1:9" ht="12.75">
      <c r="A101" s="19"/>
      <c r="B101" s="19"/>
      <c r="C101" s="92"/>
      <c r="D101" s="92"/>
      <c r="E101" s="92"/>
      <c r="F101" s="92"/>
      <c r="G101" s="92"/>
      <c r="H101" s="92"/>
      <c r="I101" s="7"/>
    </row>
    <row r="102" spans="1:9" ht="15.75" thickBot="1">
      <c r="A102" s="132" t="s">
        <v>99</v>
      </c>
      <c r="B102" s="19"/>
      <c r="C102" s="92"/>
      <c r="D102" s="92"/>
      <c r="E102" s="92"/>
      <c r="F102" s="92"/>
      <c r="G102" s="92"/>
      <c r="H102" s="92"/>
      <c r="I102" s="7"/>
    </row>
    <row r="103" spans="1:9" ht="15.75" thickBot="1">
      <c r="A103" s="734" t="s">
        <v>77</v>
      </c>
      <c r="B103" s="731"/>
      <c r="C103" s="731"/>
      <c r="D103" s="731"/>
      <c r="E103" s="731"/>
      <c r="F103" s="731"/>
      <c r="G103" s="731"/>
      <c r="H103" s="732"/>
      <c r="I103" s="7"/>
    </row>
    <row r="104" spans="1:9" ht="26.25" thickBot="1">
      <c r="A104" s="211" t="s">
        <v>85</v>
      </c>
      <c r="B104" s="205"/>
      <c r="C104" s="205" t="s">
        <v>25</v>
      </c>
      <c r="D104" s="205" t="s">
        <v>26</v>
      </c>
      <c r="E104" s="205" t="s">
        <v>27</v>
      </c>
      <c r="F104" s="205" t="s">
        <v>28</v>
      </c>
      <c r="G104" s="205" t="s">
        <v>29</v>
      </c>
      <c r="H104" s="205" t="s">
        <v>34</v>
      </c>
      <c r="I104" s="7"/>
    </row>
    <row r="105" spans="1:9" ht="12.75">
      <c r="A105" s="837" t="str">
        <f>'II. Kurzbezeichnungen'!A23</f>
        <v>G4</v>
      </c>
      <c r="B105" s="839"/>
      <c r="C105" s="46">
        <f aca="true" t="shared" si="12" ref="C105:E106">C93</f>
        <v>0</v>
      </c>
      <c r="D105" s="46">
        <f t="shared" si="12"/>
        <v>500</v>
      </c>
      <c r="E105" s="46">
        <f t="shared" si="12"/>
        <v>500</v>
      </c>
      <c r="F105" s="46"/>
      <c r="G105" s="46"/>
      <c r="H105" s="185">
        <f aca="true" t="shared" si="13" ref="H105:H119">SUM(C105:G105)</f>
        <v>1000</v>
      </c>
      <c r="I105" s="7"/>
    </row>
    <row r="106" spans="1:9" ht="12.75">
      <c r="A106" s="831" t="str">
        <f>'II. Kurzbezeichnungen'!A24</f>
        <v>WHR</v>
      </c>
      <c r="B106" s="833"/>
      <c r="C106" s="47">
        <f t="shared" si="12"/>
        <v>0</v>
      </c>
      <c r="D106" s="47">
        <f t="shared" si="12"/>
        <v>1000</v>
      </c>
      <c r="E106" s="47">
        <f t="shared" si="12"/>
        <v>1000</v>
      </c>
      <c r="F106" s="47"/>
      <c r="G106" s="47"/>
      <c r="H106" s="186">
        <f t="shared" si="13"/>
        <v>2000</v>
      </c>
      <c r="I106" s="7"/>
    </row>
    <row r="107" spans="1:9" ht="12.75">
      <c r="A107" s="831" t="str">
        <f>'II. Kurzbezeichnungen'!A25</f>
        <v>FH</v>
      </c>
      <c r="B107" s="833"/>
      <c r="C107" s="47">
        <v>1400</v>
      </c>
      <c r="D107" s="47">
        <v>3700</v>
      </c>
      <c r="E107" s="47">
        <v>3800</v>
      </c>
      <c r="F107" s="47"/>
      <c r="G107" s="47"/>
      <c r="H107" s="186">
        <f t="shared" si="13"/>
        <v>8900</v>
      </c>
      <c r="I107" s="7"/>
    </row>
    <row r="108" spans="1:9" ht="12.75">
      <c r="A108" s="831">
        <f>'II. Kurzbezeichnungen'!A26</f>
        <v>0</v>
      </c>
      <c r="B108" s="833"/>
      <c r="C108" s="47"/>
      <c r="D108" s="47"/>
      <c r="E108" s="47"/>
      <c r="F108" s="47"/>
      <c r="G108" s="47"/>
      <c r="H108" s="186">
        <f t="shared" si="13"/>
        <v>0</v>
      </c>
      <c r="I108" s="7"/>
    </row>
    <row r="109" spans="1:9" ht="12.75">
      <c r="A109" s="831">
        <f>'II. Kurzbezeichnungen'!A27</f>
        <v>0</v>
      </c>
      <c r="B109" s="833"/>
      <c r="C109" s="47"/>
      <c r="D109" s="47"/>
      <c r="E109" s="47"/>
      <c r="F109" s="47"/>
      <c r="G109" s="47"/>
      <c r="H109" s="186">
        <f t="shared" si="13"/>
        <v>0</v>
      </c>
      <c r="I109" s="7"/>
    </row>
    <row r="110" spans="1:9" ht="12.75">
      <c r="A110" s="831">
        <f>'II. Kurzbezeichnungen'!A28</f>
        <v>0</v>
      </c>
      <c r="B110" s="833"/>
      <c r="C110" s="47"/>
      <c r="D110" s="47"/>
      <c r="E110" s="47"/>
      <c r="F110" s="47"/>
      <c r="G110" s="47"/>
      <c r="H110" s="186">
        <f t="shared" si="13"/>
        <v>0</v>
      </c>
      <c r="I110" s="7"/>
    </row>
    <row r="111" spans="1:9" ht="12.75">
      <c r="A111" s="831">
        <f>'II. Kurzbezeichnungen'!A29</f>
        <v>0</v>
      </c>
      <c r="B111" s="833"/>
      <c r="C111" s="47"/>
      <c r="D111" s="47"/>
      <c r="E111" s="47"/>
      <c r="F111" s="47"/>
      <c r="G111" s="47"/>
      <c r="H111" s="186">
        <f t="shared" si="13"/>
        <v>0</v>
      </c>
      <c r="I111" s="7"/>
    </row>
    <row r="112" spans="1:9" ht="12.75">
      <c r="A112" s="831">
        <f>'II. Kurzbezeichnungen'!A30</f>
        <v>0</v>
      </c>
      <c r="B112" s="833"/>
      <c r="C112" s="47"/>
      <c r="D112" s="47"/>
      <c r="E112" s="47"/>
      <c r="F112" s="47"/>
      <c r="G112" s="47"/>
      <c r="H112" s="186">
        <f t="shared" si="13"/>
        <v>0</v>
      </c>
      <c r="I112" s="7"/>
    </row>
    <row r="113" spans="1:9" ht="12.75">
      <c r="A113" s="831">
        <f>'II. Kurzbezeichnungen'!A31</f>
        <v>0</v>
      </c>
      <c r="B113" s="833"/>
      <c r="C113" s="47"/>
      <c r="D113" s="47"/>
      <c r="E113" s="47"/>
      <c r="F113" s="47"/>
      <c r="G113" s="47"/>
      <c r="H113" s="186">
        <f t="shared" si="13"/>
        <v>0</v>
      </c>
      <c r="I113" s="7"/>
    </row>
    <row r="114" spans="1:9" ht="12.75">
      <c r="A114" s="831">
        <f>'II. Kurzbezeichnungen'!A32</f>
        <v>0</v>
      </c>
      <c r="B114" s="833"/>
      <c r="C114" s="47"/>
      <c r="D114" s="47"/>
      <c r="E114" s="47"/>
      <c r="F114" s="47"/>
      <c r="G114" s="47"/>
      <c r="H114" s="186">
        <f t="shared" si="13"/>
        <v>0</v>
      </c>
      <c r="I114" s="7"/>
    </row>
    <row r="115" spans="1:9" ht="12.75">
      <c r="A115" s="831">
        <f>'II. Kurzbezeichnungen'!A33</f>
        <v>0</v>
      </c>
      <c r="B115" s="833"/>
      <c r="C115" s="47"/>
      <c r="D115" s="47"/>
      <c r="E115" s="47"/>
      <c r="F115" s="47"/>
      <c r="G115" s="47"/>
      <c r="H115" s="186">
        <f t="shared" si="13"/>
        <v>0</v>
      </c>
      <c r="I115" s="7"/>
    </row>
    <row r="116" spans="1:9" ht="12.75">
      <c r="A116" s="831">
        <f>'II. Kurzbezeichnungen'!A34</f>
        <v>0</v>
      </c>
      <c r="B116" s="833"/>
      <c r="C116" s="47"/>
      <c r="D116" s="47"/>
      <c r="E116" s="47"/>
      <c r="F116" s="47"/>
      <c r="G116" s="47"/>
      <c r="H116" s="186">
        <f t="shared" si="13"/>
        <v>0</v>
      </c>
      <c r="I116" s="7"/>
    </row>
    <row r="117" spans="1:9" ht="12.75">
      <c r="A117" s="831">
        <f>'II. Kurzbezeichnungen'!A35</f>
        <v>0</v>
      </c>
      <c r="B117" s="833"/>
      <c r="C117" s="47"/>
      <c r="D117" s="47"/>
      <c r="E117" s="47"/>
      <c r="F117" s="47"/>
      <c r="G117" s="47"/>
      <c r="H117" s="186">
        <f t="shared" si="13"/>
        <v>0</v>
      </c>
      <c r="I117" s="7"/>
    </row>
    <row r="118" spans="1:9" ht="12.75">
      <c r="A118" s="831">
        <f>'II. Kurzbezeichnungen'!A36</f>
        <v>0</v>
      </c>
      <c r="B118" s="833"/>
      <c r="C118" s="47"/>
      <c r="D118" s="47"/>
      <c r="E118" s="47"/>
      <c r="F118" s="47"/>
      <c r="G118" s="47"/>
      <c r="H118" s="186">
        <f t="shared" si="13"/>
        <v>0</v>
      </c>
      <c r="I118" s="7"/>
    </row>
    <row r="119" spans="1:9" ht="13.5" thickBot="1">
      <c r="A119" s="859">
        <f>'II. Kurzbezeichnungen'!A37</f>
        <v>0</v>
      </c>
      <c r="B119" s="860"/>
      <c r="C119" s="48"/>
      <c r="D119" s="48"/>
      <c r="E119" s="48"/>
      <c r="F119" s="48"/>
      <c r="G119" s="48"/>
      <c r="H119" s="187">
        <f t="shared" si="13"/>
        <v>0</v>
      </c>
      <c r="I119" s="7"/>
    </row>
    <row r="120" spans="1:9" ht="13.5" thickBot="1">
      <c r="A120" s="194" t="s">
        <v>30</v>
      </c>
      <c r="B120" s="188"/>
      <c r="C120" s="188">
        <f aca="true" t="shared" si="14" ref="C120:H120">SUM(C105:C119)</f>
        <v>1400</v>
      </c>
      <c r="D120" s="188">
        <f t="shared" si="14"/>
        <v>5200</v>
      </c>
      <c r="E120" s="188">
        <f t="shared" si="14"/>
        <v>5300</v>
      </c>
      <c r="F120" s="188">
        <f t="shared" si="14"/>
        <v>0</v>
      </c>
      <c r="G120" s="188">
        <f t="shared" si="14"/>
        <v>0</v>
      </c>
      <c r="H120" s="188">
        <f t="shared" si="14"/>
        <v>11900</v>
      </c>
      <c r="I120" s="7"/>
    </row>
    <row r="121" spans="7:9" ht="13.5" thickBot="1">
      <c r="G121" s="853"/>
      <c r="H121" s="853"/>
      <c r="I121" s="7"/>
    </row>
    <row r="122" spans="1:9" ht="41.25" customHeight="1" thickBot="1">
      <c r="A122" s="828" t="s">
        <v>100</v>
      </c>
      <c r="B122" s="850"/>
      <c r="C122" s="188">
        <f aca="true" t="shared" si="15" ref="C122:H122">C100-C120</f>
        <v>0</v>
      </c>
      <c r="D122" s="188">
        <f t="shared" si="15"/>
        <v>0</v>
      </c>
      <c r="E122" s="188">
        <f t="shared" si="15"/>
        <v>0</v>
      </c>
      <c r="F122" s="188">
        <f t="shared" si="15"/>
        <v>0</v>
      </c>
      <c r="G122" s="188">
        <f t="shared" si="15"/>
        <v>0</v>
      </c>
      <c r="H122" s="188">
        <f t="shared" si="15"/>
        <v>0</v>
      </c>
      <c r="I122" s="7"/>
    </row>
    <row r="123" spans="1:9" ht="13.5" thickBot="1">
      <c r="A123" s="337"/>
      <c r="B123" s="338"/>
      <c r="C123" s="339"/>
      <c r="D123" s="339"/>
      <c r="E123" s="339"/>
      <c r="F123" s="339"/>
      <c r="G123" s="339"/>
      <c r="H123" s="339"/>
      <c r="I123" s="7"/>
    </row>
    <row r="124" spans="1:9" ht="7.5" customHeight="1" thickTop="1">
      <c r="A124" s="334"/>
      <c r="B124" s="334"/>
      <c r="C124" s="335"/>
      <c r="D124" s="335"/>
      <c r="E124" s="335"/>
      <c r="F124" s="335"/>
      <c r="G124" s="335"/>
      <c r="H124" s="335"/>
      <c r="I124" s="7"/>
    </row>
    <row r="125" spans="1:9" ht="15.75" thickBot="1">
      <c r="A125" s="130" t="s">
        <v>276</v>
      </c>
      <c r="B125" s="1"/>
      <c r="C125" s="1"/>
      <c r="D125" s="1"/>
      <c r="E125" s="1"/>
      <c r="F125" s="23"/>
      <c r="G125" s="23"/>
      <c r="H125" s="23"/>
      <c r="I125" s="7"/>
    </row>
    <row r="126" spans="1:9" ht="15.75" thickBot="1">
      <c r="A126" s="734" t="s">
        <v>77</v>
      </c>
      <c r="B126" s="731"/>
      <c r="C126" s="731"/>
      <c r="D126" s="731"/>
      <c r="E126" s="731"/>
      <c r="F126" s="731"/>
      <c r="G126" s="731"/>
      <c r="H126" s="732"/>
      <c r="I126" s="7"/>
    </row>
    <row r="127" spans="1:9" ht="12.75">
      <c r="A127" s="854" t="s">
        <v>35</v>
      </c>
      <c r="B127" s="856" t="s">
        <v>110</v>
      </c>
      <c r="C127" s="856" t="s">
        <v>25</v>
      </c>
      <c r="D127" s="856" t="s">
        <v>26</v>
      </c>
      <c r="E127" s="856" t="s">
        <v>27</v>
      </c>
      <c r="F127" s="856" t="s">
        <v>28</v>
      </c>
      <c r="G127" s="856" t="s">
        <v>29</v>
      </c>
      <c r="H127" s="856" t="s">
        <v>34</v>
      </c>
      <c r="I127" s="7"/>
    </row>
    <row r="128" spans="1:9" ht="27.75" customHeight="1" thickBot="1">
      <c r="A128" s="855"/>
      <c r="B128" s="857"/>
      <c r="C128" s="858"/>
      <c r="D128" s="858"/>
      <c r="E128" s="858"/>
      <c r="F128" s="858"/>
      <c r="G128" s="858"/>
      <c r="H128" s="858"/>
      <c r="I128" s="7"/>
    </row>
    <row r="129" spans="1:9" ht="12.75">
      <c r="A129" s="37"/>
      <c r="B129" s="38"/>
      <c r="C129" s="39"/>
      <c r="D129" s="39"/>
      <c r="E129" s="39"/>
      <c r="F129" s="39"/>
      <c r="G129" s="39"/>
      <c r="H129" s="190">
        <f aca="true" t="shared" si="16" ref="H129:H138">SUM(C129:G129)</f>
        <v>0</v>
      </c>
      <c r="I129" s="7"/>
    </row>
    <row r="130" spans="1:9" ht="12.75">
      <c r="A130" s="40"/>
      <c r="B130" s="41"/>
      <c r="C130" s="42"/>
      <c r="D130" s="42"/>
      <c r="E130" s="42"/>
      <c r="F130" s="42"/>
      <c r="G130" s="42"/>
      <c r="H130" s="191">
        <f t="shared" si="16"/>
        <v>0</v>
      </c>
      <c r="I130" s="7"/>
    </row>
    <row r="131" spans="1:9" ht="12.75">
      <c r="A131" s="40"/>
      <c r="B131" s="41"/>
      <c r="C131" s="42"/>
      <c r="D131" s="42"/>
      <c r="E131" s="42"/>
      <c r="F131" s="42"/>
      <c r="G131" s="42"/>
      <c r="H131" s="191">
        <f t="shared" si="16"/>
        <v>0</v>
      </c>
      <c r="I131" s="7"/>
    </row>
    <row r="132" spans="1:9" ht="12.75">
      <c r="A132" s="40"/>
      <c r="B132" s="41"/>
      <c r="C132" s="42"/>
      <c r="D132" s="42"/>
      <c r="E132" s="42"/>
      <c r="F132" s="42"/>
      <c r="G132" s="42"/>
      <c r="H132" s="191">
        <f t="shared" si="16"/>
        <v>0</v>
      </c>
      <c r="I132" s="7"/>
    </row>
    <row r="133" spans="1:9" ht="12.75">
      <c r="A133" s="40"/>
      <c r="B133" s="41"/>
      <c r="C133" s="42"/>
      <c r="D133" s="42"/>
      <c r="E133" s="42"/>
      <c r="F133" s="42"/>
      <c r="G133" s="42"/>
      <c r="H133" s="191">
        <f t="shared" si="16"/>
        <v>0</v>
      </c>
      <c r="I133" s="7"/>
    </row>
    <row r="134" spans="1:9" ht="12.75">
      <c r="A134" s="40"/>
      <c r="B134" s="41"/>
      <c r="C134" s="42"/>
      <c r="D134" s="42"/>
      <c r="E134" s="42"/>
      <c r="F134" s="42"/>
      <c r="G134" s="42"/>
      <c r="H134" s="191">
        <f t="shared" si="16"/>
        <v>0</v>
      </c>
      <c r="I134" s="7"/>
    </row>
    <row r="135" spans="1:9" ht="12.75">
      <c r="A135" s="40"/>
      <c r="B135" s="41"/>
      <c r="C135" s="42"/>
      <c r="D135" s="42"/>
      <c r="E135" s="42"/>
      <c r="F135" s="42"/>
      <c r="G135" s="42"/>
      <c r="H135" s="191">
        <f t="shared" si="16"/>
        <v>0</v>
      </c>
      <c r="I135" s="7"/>
    </row>
    <row r="136" spans="1:9" ht="12.75">
      <c r="A136" s="40"/>
      <c r="B136" s="41"/>
      <c r="C136" s="42"/>
      <c r="D136" s="42"/>
      <c r="E136" s="42"/>
      <c r="F136" s="42"/>
      <c r="G136" s="42"/>
      <c r="H136" s="191">
        <f t="shared" si="16"/>
        <v>0</v>
      </c>
      <c r="I136" s="7"/>
    </row>
    <row r="137" spans="1:9" ht="12.75">
      <c r="A137" s="40"/>
      <c r="B137" s="41"/>
      <c r="C137" s="42"/>
      <c r="D137" s="42"/>
      <c r="E137" s="42"/>
      <c r="F137" s="42"/>
      <c r="G137" s="42"/>
      <c r="H137" s="191">
        <f t="shared" si="16"/>
        <v>0</v>
      </c>
      <c r="I137" s="7"/>
    </row>
    <row r="138" spans="1:9" ht="13.5" thickBot="1">
      <c r="A138" s="43"/>
      <c r="B138" s="44"/>
      <c r="C138" s="45"/>
      <c r="D138" s="45"/>
      <c r="E138" s="45"/>
      <c r="F138" s="45"/>
      <c r="G138" s="45"/>
      <c r="H138" s="193">
        <f t="shared" si="16"/>
        <v>0</v>
      </c>
      <c r="I138" s="7"/>
    </row>
    <row r="139" spans="1:9" ht="13.5" thickBot="1">
      <c r="A139" s="194" t="s">
        <v>30</v>
      </c>
      <c r="B139" s="195"/>
      <c r="C139" s="189">
        <f aca="true" t="shared" si="17" ref="C139:H139">SUM(C129:C138)</f>
        <v>0</v>
      </c>
      <c r="D139" s="189">
        <f t="shared" si="17"/>
        <v>0</v>
      </c>
      <c r="E139" s="189">
        <f t="shared" si="17"/>
        <v>0</v>
      </c>
      <c r="F139" s="189">
        <f t="shared" si="17"/>
        <v>0</v>
      </c>
      <c r="G139" s="189">
        <f t="shared" si="17"/>
        <v>0</v>
      </c>
      <c r="H139" s="189">
        <f t="shared" si="17"/>
        <v>0</v>
      </c>
      <c r="I139" s="7"/>
    </row>
    <row r="140" spans="1:9" ht="12.75">
      <c r="A140" s="19"/>
      <c r="B140" s="19"/>
      <c r="C140" s="92"/>
      <c r="D140" s="92"/>
      <c r="E140" s="92"/>
      <c r="F140" s="92"/>
      <c r="G140" s="92"/>
      <c r="H140" s="92"/>
      <c r="I140" s="7"/>
    </row>
    <row r="141" spans="1:9" ht="15.75" thickBot="1">
      <c r="A141" s="132" t="s">
        <v>101</v>
      </c>
      <c r="I141" s="7"/>
    </row>
    <row r="142" spans="1:9" ht="15.75" thickBot="1">
      <c r="A142" s="734" t="s">
        <v>77</v>
      </c>
      <c r="B142" s="731"/>
      <c r="C142" s="731"/>
      <c r="D142" s="731"/>
      <c r="E142" s="731"/>
      <c r="F142" s="731"/>
      <c r="G142" s="731"/>
      <c r="H142" s="732"/>
      <c r="I142" s="7"/>
    </row>
    <row r="143" spans="1:9" ht="26.25" thickBot="1">
      <c r="A143" s="211" t="s">
        <v>111</v>
      </c>
      <c r="B143" s="205"/>
      <c r="C143" s="205" t="s">
        <v>25</v>
      </c>
      <c r="D143" s="205" t="s">
        <v>26</v>
      </c>
      <c r="E143" s="205" t="s">
        <v>27</v>
      </c>
      <c r="F143" s="205" t="s">
        <v>28</v>
      </c>
      <c r="G143" s="205" t="s">
        <v>29</v>
      </c>
      <c r="H143" s="205" t="s">
        <v>34</v>
      </c>
      <c r="I143" s="7"/>
    </row>
    <row r="144" spans="1:9" ht="12.75">
      <c r="A144" s="837" t="str">
        <f>'II. Kurzbezeichnungen'!A23</f>
        <v>G4</v>
      </c>
      <c r="B144" s="839"/>
      <c r="C144" s="46"/>
      <c r="D144" s="46"/>
      <c r="E144" s="46"/>
      <c r="F144" s="46"/>
      <c r="G144" s="46"/>
      <c r="H144" s="185">
        <f aca="true" t="shared" si="18" ref="H144:H158">SUM(C144:G144)</f>
        <v>0</v>
      </c>
      <c r="I144" s="7"/>
    </row>
    <row r="145" spans="1:9" ht="12.75">
      <c r="A145" s="831" t="str">
        <f>'II. Kurzbezeichnungen'!A24</f>
        <v>WHR</v>
      </c>
      <c r="B145" s="833"/>
      <c r="C145" s="47"/>
      <c r="D145" s="47"/>
      <c r="E145" s="47"/>
      <c r="F145" s="47"/>
      <c r="G145" s="47"/>
      <c r="H145" s="186">
        <f t="shared" si="18"/>
        <v>0</v>
      </c>
      <c r="I145" s="7"/>
    </row>
    <row r="146" spans="1:9" ht="12.75">
      <c r="A146" s="831" t="str">
        <f>'II. Kurzbezeichnungen'!A25</f>
        <v>FH</v>
      </c>
      <c r="B146" s="833"/>
      <c r="C146" s="47"/>
      <c r="D146" s="47"/>
      <c r="E146" s="47"/>
      <c r="F146" s="47"/>
      <c r="G146" s="47"/>
      <c r="H146" s="186">
        <f t="shared" si="18"/>
        <v>0</v>
      </c>
      <c r="I146" s="7"/>
    </row>
    <row r="147" spans="1:9" ht="12.75">
      <c r="A147" s="831">
        <f>'II. Kurzbezeichnungen'!A26</f>
        <v>0</v>
      </c>
      <c r="B147" s="833"/>
      <c r="C147" s="47"/>
      <c r="D147" s="47"/>
      <c r="E147" s="47"/>
      <c r="F147" s="47"/>
      <c r="G147" s="47"/>
      <c r="H147" s="186">
        <f t="shared" si="18"/>
        <v>0</v>
      </c>
      <c r="I147" s="7"/>
    </row>
    <row r="148" spans="1:9" ht="12.75">
      <c r="A148" s="831">
        <f>'II. Kurzbezeichnungen'!A27</f>
        <v>0</v>
      </c>
      <c r="B148" s="833"/>
      <c r="C148" s="47"/>
      <c r="D148" s="47"/>
      <c r="E148" s="47"/>
      <c r="F148" s="47"/>
      <c r="G148" s="47"/>
      <c r="H148" s="186">
        <f t="shared" si="18"/>
        <v>0</v>
      </c>
      <c r="I148" s="7"/>
    </row>
    <row r="149" spans="1:9" ht="12.75">
      <c r="A149" s="831">
        <f>'II. Kurzbezeichnungen'!A28</f>
        <v>0</v>
      </c>
      <c r="B149" s="833"/>
      <c r="C149" s="47"/>
      <c r="D149" s="47"/>
      <c r="E149" s="47"/>
      <c r="F149" s="47"/>
      <c r="G149" s="47"/>
      <c r="H149" s="186">
        <f t="shared" si="18"/>
        <v>0</v>
      </c>
      <c r="I149" s="7"/>
    </row>
    <row r="150" spans="1:9" ht="12.75">
      <c r="A150" s="831">
        <f>'II. Kurzbezeichnungen'!A29</f>
        <v>0</v>
      </c>
      <c r="B150" s="833"/>
      <c r="C150" s="47"/>
      <c r="D150" s="47"/>
      <c r="E150" s="47"/>
      <c r="F150" s="47"/>
      <c r="G150" s="47"/>
      <c r="H150" s="186">
        <f t="shared" si="18"/>
        <v>0</v>
      </c>
      <c r="I150" s="7"/>
    </row>
    <row r="151" spans="1:9" ht="12.75">
      <c r="A151" s="831">
        <f>'II. Kurzbezeichnungen'!A30</f>
        <v>0</v>
      </c>
      <c r="B151" s="833"/>
      <c r="C151" s="47"/>
      <c r="D151" s="47"/>
      <c r="E151" s="47"/>
      <c r="F151" s="47"/>
      <c r="G151" s="47"/>
      <c r="H151" s="186">
        <f t="shared" si="18"/>
        <v>0</v>
      </c>
      <c r="I151" s="7"/>
    </row>
    <row r="152" spans="1:9" ht="12.75">
      <c r="A152" s="831">
        <f>'II. Kurzbezeichnungen'!A31</f>
        <v>0</v>
      </c>
      <c r="B152" s="833"/>
      <c r="C152" s="47"/>
      <c r="D152" s="47"/>
      <c r="E152" s="47"/>
      <c r="F152" s="47"/>
      <c r="G152" s="47"/>
      <c r="H152" s="186">
        <f t="shared" si="18"/>
        <v>0</v>
      </c>
      <c r="I152" s="7"/>
    </row>
    <row r="153" spans="1:9" ht="12.75">
      <c r="A153" s="831">
        <f>'II. Kurzbezeichnungen'!A32</f>
        <v>0</v>
      </c>
      <c r="B153" s="833"/>
      <c r="C153" s="47"/>
      <c r="D153" s="47"/>
      <c r="E153" s="47"/>
      <c r="F153" s="47"/>
      <c r="G153" s="47"/>
      <c r="H153" s="186">
        <f t="shared" si="18"/>
        <v>0</v>
      </c>
      <c r="I153" s="7"/>
    </row>
    <row r="154" spans="1:9" ht="12.75">
      <c r="A154" s="831">
        <f>'II. Kurzbezeichnungen'!A33</f>
        <v>0</v>
      </c>
      <c r="B154" s="833"/>
      <c r="C154" s="47"/>
      <c r="D154" s="47"/>
      <c r="E154" s="47"/>
      <c r="F154" s="47"/>
      <c r="G154" s="47"/>
      <c r="H154" s="186">
        <f t="shared" si="18"/>
        <v>0</v>
      </c>
      <c r="I154" s="7"/>
    </row>
    <row r="155" spans="1:9" ht="12.75">
      <c r="A155" s="831">
        <f>'II. Kurzbezeichnungen'!A34</f>
        <v>0</v>
      </c>
      <c r="B155" s="833"/>
      <c r="C155" s="47"/>
      <c r="D155" s="47"/>
      <c r="E155" s="47"/>
      <c r="F155" s="47"/>
      <c r="G155" s="47"/>
      <c r="H155" s="186">
        <f t="shared" si="18"/>
        <v>0</v>
      </c>
      <c r="I155" s="7"/>
    </row>
    <row r="156" spans="1:9" ht="12.75">
      <c r="A156" s="831">
        <f>'II. Kurzbezeichnungen'!A35</f>
        <v>0</v>
      </c>
      <c r="B156" s="833"/>
      <c r="C156" s="47"/>
      <c r="D156" s="47"/>
      <c r="E156" s="47"/>
      <c r="F156" s="47"/>
      <c r="G156" s="47"/>
      <c r="H156" s="186">
        <f t="shared" si="18"/>
        <v>0</v>
      </c>
      <c r="I156" s="7"/>
    </row>
    <row r="157" spans="1:9" ht="12.75">
      <c r="A157" s="831">
        <f>'II. Kurzbezeichnungen'!A36</f>
        <v>0</v>
      </c>
      <c r="B157" s="833"/>
      <c r="C157" s="47"/>
      <c r="D157" s="47"/>
      <c r="E157" s="47"/>
      <c r="F157" s="47"/>
      <c r="G157" s="47"/>
      <c r="H157" s="186">
        <f t="shared" si="18"/>
        <v>0</v>
      </c>
      <c r="I157" s="7"/>
    </row>
    <row r="158" spans="1:9" ht="13.5" thickBot="1">
      <c r="A158" s="831">
        <f>'II. Kurzbezeichnungen'!A37</f>
        <v>0</v>
      </c>
      <c r="B158" s="833"/>
      <c r="C158" s="48"/>
      <c r="D158" s="48"/>
      <c r="E158" s="48"/>
      <c r="F158" s="48"/>
      <c r="G158" s="48"/>
      <c r="H158" s="187">
        <f t="shared" si="18"/>
        <v>0</v>
      </c>
      <c r="I158" s="7"/>
    </row>
    <row r="159" spans="1:9" ht="13.5" thickBot="1">
      <c r="A159" s="194" t="s">
        <v>30</v>
      </c>
      <c r="B159" s="188"/>
      <c r="C159" s="188">
        <f aca="true" t="shared" si="19" ref="C159:H159">SUM(C144:C158)</f>
        <v>0</v>
      </c>
      <c r="D159" s="188">
        <f t="shared" si="19"/>
        <v>0</v>
      </c>
      <c r="E159" s="188">
        <f t="shared" si="19"/>
        <v>0</v>
      </c>
      <c r="F159" s="188">
        <f t="shared" si="19"/>
        <v>0</v>
      </c>
      <c r="G159" s="188">
        <f t="shared" si="19"/>
        <v>0</v>
      </c>
      <c r="H159" s="188">
        <f t="shared" si="19"/>
        <v>0</v>
      </c>
      <c r="I159" s="7"/>
    </row>
    <row r="160" spans="7:9" ht="13.5" thickBot="1">
      <c r="G160" s="853"/>
      <c r="H160" s="853"/>
      <c r="I160" s="7"/>
    </row>
    <row r="161" spans="1:9" ht="27.75" customHeight="1" thickBot="1">
      <c r="A161" s="828" t="s">
        <v>102</v>
      </c>
      <c r="B161" s="850"/>
      <c r="C161" s="188">
        <f aca="true" t="shared" si="20" ref="C161:H161">C139-C159</f>
        <v>0</v>
      </c>
      <c r="D161" s="188">
        <f t="shared" si="20"/>
        <v>0</v>
      </c>
      <c r="E161" s="188">
        <f t="shared" si="20"/>
        <v>0</v>
      </c>
      <c r="F161" s="188">
        <f t="shared" si="20"/>
        <v>0</v>
      </c>
      <c r="G161" s="188">
        <f t="shared" si="20"/>
        <v>0</v>
      </c>
      <c r="H161" s="188">
        <f t="shared" si="20"/>
        <v>0</v>
      </c>
      <c r="I161" s="7"/>
    </row>
    <row r="162" spans="1:9" ht="13.5" thickBot="1">
      <c r="A162" s="19"/>
      <c r="B162" s="19"/>
      <c r="C162" s="92"/>
      <c r="D162" s="92"/>
      <c r="E162" s="92"/>
      <c r="F162" s="92"/>
      <c r="G162" s="92"/>
      <c r="H162" s="92"/>
      <c r="I162" s="7"/>
    </row>
    <row r="163" spans="1:9" ht="6.75" customHeight="1" thickTop="1">
      <c r="A163" s="334"/>
      <c r="B163" s="334"/>
      <c r="C163" s="335"/>
      <c r="D163" s="335"/>
      <c r="E163" s="335"/>
      <c r="F163" s="335"/>
      <c r="G163" s="335"/>
      <c r="H163" s="335"/>
      <c r="I163" s="7"/>
    </row>
    <row r="164" spans="1:9" ht="12.75">
      <c r="A164" s="19"/>
      <c r="B164" s="19"/>
      <c r="C164" s="92"/>
      <c r="D164" s="92"/>
      <c r="E164" s="92"/>
      <c r="F164" s="92"/>
      <c r="G164" s="92"/>
      <c r="H164" s="92"/>
      <c r="I164" s="7"/>
    </row>
    <row r="165" spans="1:9" ht="15.75" thickBot="1">
      <c r="A165" s="130" t="s">
        <v>103</v>
      </c>
      <c r="B165" s="19"/>
      <c r="C165" s="92"/>
      <c r="D165" s="92"/>
      <c r="E165" s="92"/>
      <c r="F165" s="92"/>
      <c r="G165" s="92"/>
      <c r="H165" s="92"/>
      <c r="I165" s="7"/>
    </row>
    <row r="166" spans="1:9" ht="15.75" thickBot="1">
      <c r="A166" s="734" t="s">
        <v>77</v>
      </c>
      <c r="B166" s="731"/>
      <c r="C166" s="731"/>
      <c r="D166" s="731"/>
      <c r="E166" s="731"/>
      <c r="F166" s="731"/>
      <c r="G166" s="731"/>
      <c r="H166" s="732"/>
      <c r="I166" s="7"/>
    </row>
    <row r="167" spans="1:9" ht="12.75">
      <c r="A167" s="865" t="s">
        <v>35</v>
      </c>
      <c r="B167" s="866"/>
      <c r="C167" s="856" t="s">
        <v>25</v>
      </c>
      <c r="D167" s="856" t="s">
        <v>26</v>
      </c>
      <c r="E167" s="856" t="s">
        <v>27</v>
      </c>
      <c r="F167" s="856" t="s">
        <v>28</v>
      </c>
      <c r="G167" s="856" t="s">
        <v>29</v>
      </c>
      <c r="H167" s="856" t="s">
        <v>34</v>
      </c>
      <c r="I167" s="7"/>
    </row>
    <row r="168" spans="1:9" ht="13.5" thickBot="1">
      <c r="A168" s="867"/>
      <c r="B168" s="868"/>
      <c r="C168" s="858"/>
      <c r="D168" s="858"/>
      <c r="E168" s="858"/>
      <c r="F168" s="858"/>
      <c r="G168" s="858"/>
      <c r="H168" s="858"/>
      <c r="I168" s="7"/>
    </row>
    <row r="169" spans="1:9" ht="12.75">
      <c r="A169" s="198" t="s">
        <v>51</v>
      </c>
      <c r="B169" s="199"/>
      <c r="C169" s="298">
        <f>C20</f>
        <v>2000</v>
      </c>
      <c r="D169" s="298">
        <f>D20</f>
        <v>13000</v>
      </c>
      <c r="E169" s="298">
        <f>E20</f>
        <v>11000</v>
      </c>
      <c r="F169" s="298">
        <f>F20</f>
        <v>0</v>
      </c>
      <c r="G169" s="298">
        <f>G20</f>
        <v>0</v>
      </c>
      <c r="H169" s="191">
        <f>SUM(C169:G169)</f>
        <v>26000</v>
      </c>
      <c r="I169" s="7"/>
    </row>
    <row r="170" spans="1:9" ht="12.75">
      <c r="A170" s="200" t="s">
        <v>46</v>
      </c>
      <c r="B170" s="201"/>
      <c r="C170" s="298">
        <f>C61</f>
        <v>300</v>
      </c>
      <c r="D170" s="298">
        <f>D61</f>
        <v>2500</v>
      </c>
      <c r="E170" s="298">
        <f>E61</f>
        <v>2900</v>
      </c>
      <c r="F170" s="298">
        <f>F61</f>
        <v>0</v>
      </c>
      <c r="G170" s="298">
        <f>G61</f>
        <v>0</v>
      </c>
      <c r="H170" s="191">
        <f>SUM(C170:G170)</f>
        <v>5700</v>
      </c>
      <c r="I170" s="7"/>
    </row>
    <row r="171" spans="1:9" ht="12.75">
      <c r="A171" s="200" t="s">
        <v>104</v>
      </c>
      <c r="B171" s="201"/>
      <c r="C171" s="298">
        <f>C100</f>
        <v>1400</v>
      </c>
      <c r="D171" s="298">
        <f>D100</f>
        <v>5200</v>
      </c>
      <c r="E171" s="298">
        <f>E100</f>
        <v>5300</v>
      </c>
      <c r="F171" s="298">
        <f>F100</f>
        <v>0</v>
      </c>
      <c r="G171" s="298">
        <f>G100</f>
        <v>0</v>
      </c>
      <c r="H171" s="191">
        <f>SUM(C171:G171)</f>
        <v>11900</v>
      </c>
      <c r="I171" s="7"/>
    </row>
    <row r="172" spans="1:9" ht="12.75" customHeight="1" thickBot="1">
      <c r="A172" s="848" t="s">
        <v>105</v>
      </c>
      <c r="B172" s="849"/>
      <c r="C172" s="340"/>
      <c r="D172" s="340"/>
      <c r="E172" s="340"/>
      <c r="F172" s="340"/>
      <c r="G172" s="340"/>
      <c r="H172" s="341"/>
      <c r="I172" s="7"/>
    </row>
    <row r="173" spans="1:9" ht="15.75" thickBot="1">
      <c r="A173" s="202" t="s">
        <v>30</v>
      </c>
      <c r="B173" s="203"/>
      <c r="C173" s="204">
        <f aca="true" t="shared" si="21" ref="C173:H173">SUM(C169:C172)</f>
        <v>3700</v>
      </c>
      <c r="D173" s="204">
        <f t="shared" si="21"/>
        <v>20700</v>
      </c>
      <c r="E173" s="204">
        <f t="shared" si="21"/>
        <v>19200</v>
      </c>
      <c r="F173" s="204">
        <f t="shared" si="21"/>
        <v>0</v>
      </c>
      <c r="G173" s="204">
        <f t="shared" si="21"/>
        <v>0</v>
      </c>
      <c r="H173" s="204">
        <f t="shared" si="21"/>
        <v>43600</v>
      </c>
      <c r="I173" s="7"/>
    </row>
    <row r="174" spans="1:8" ht="12.75">
      <c r="A174" s="19"/>
      <c r="B174" s="19"/>
      <c r="C174" s="92"/>
      <c r="D174" s="92"/>
      <c r="E174" s="92"/>
      <c r="F174" s="92"/>
      <c r="G174" s="92"/>
      <c r="H174" s="92"/>
    </row>
    <row r="176" ht="15.75" thickBot="1">
      <c r="A176" s="132" t="s">
        <v>106</v>
      </c>
    </row>
    <row r="177" spans="1:8" ht="15.75" thickBot="1">
      <c r="A177" s="734" t="s">
        <v>77</v>
      </c>
      <c r="B177" s="731"/>
      <c r="C177" s="731"/>
      <c r="D177" s="731"/>
      <c r="E177" s="731"/>
      <c r="F177" s="731"/>
      <c r="G177" s="731"/>
      <c r="H177" s="732"/>
    </row>
    <row r="178" spans="1:8" ht="26.25" thickBot="1">
      <c r="A178" s="851" t="s">
        <v>85</v>
      </c>
      <c r="B178" s="852"/>
      <c r="C178" s="205" t="s">
        <v>25</v>
      </c>
      <c r="D178" s="205" t="s">
        <v>26</v>
      </c>
      <c r="E178" s="205" t="s">
        <v>27</v>
      </c>
      <c r="F178" s="205" t="s">
        <v>28</v>
      </c>
      <c r="G178" s="205" t="s">
        <v>29</v>
      </c>
      <c r="H178" s="205" t="s">
        <v>34</v>
      </c>
    </row>
    <row r="179" spans="1:8" ht="12.75">
      <c r="A179" s="837" t="str">
        <f>'II. Kurzbezeichnungen'!A23</f>
        <v>G4</v>
      </c>
      <c r="B179" s="839"/>
      <c r="C179" s="704">
        <f aca="true" t="shared" si="22" ref="C179:G191">C144+C105+C66+C27</f>
        <v>0</v>
      </c>
      <c r="D179" s="704">
        <f>D144+D105+D66+D27</f>
        <v>500</v>
      </c>
      <c r="E179" s="704">
        <f t="shared" si="22"/>
        <v>700</v>
      </c>
      <c r="F179" s="704">
        <f t="shared" si="22"/>
        <v>0</v>
      </c>
      <c r="G179" s="704">
        <f t="shared" si="22"/>
        <v>0</v>
      </c>
      <c r="H179" s="185">
        <f>SUM(C179:G179)</f>
        <v>1200</v>
      </c>
    </row>
    <row r="180" spans="1:8" ht="12.75">
      <c r="A180" s="831" t="str">
        <f>'II. Kurzbezeichnungen'!A24</f>
        <v>WHR</v>
      </c>
      <c r="B180" s="833"/>
      <c r="C180" s="315">
        <f t="shared" si="22"/>
        <v>0</v>
      </c>
      <c r="D180" s="315">
        <f t="shared" si="22"/>
        <v>1500</v>
      </c>
      <c r="E180" s="315">
        <f t="shared" si="22"/>
        <v>1700</v>
      </c>
      <c r="F180" s="315">
        <f t="shared" si="22"/>
        <v>0</v>
      </c>
      <c r="G180" s="315">
        <f t="shared" si="22"/>
        <v>0</v>
      </c>
      <c r="H180" s="186">
        <f aca="true" t="shared" si="23" ref="H180:H193">SUM(C180:G180)</f>
        <v>3200</v>
      </c>
    </row>
    <row r="181" spans="1:8" ht="12.75">
      <c r="A181" s="831" t="str">
        <f>'II. Kurzbezeichnungen'!A25</f>
        <v>FH</v>
      </c>
      <c r="B181" s="833"/>
      <c r="C181" s="315">
        <f t="shared" si="22"/>
        <v>3700</v>
      </c>
      <c r="D181" s="315">
        <f t="shared" si="22"/>
        <v>18700</v>
      </c>
      <c r="E181" s="315">
        <f t="shared" si="22"/>
        <v>16800</v>
      </c>
      <c r="F181" s="315">
        <f t="shared" si="22"/>
        <v>0</v>
      </c>
      <c r="G181" s="315">
        <f t="shared" si="22"/>
        <v>0</v>
      </c>
      <c r="H181" s="186">
        <f t="shared" si="23"/>
        <v>39200</v>
      </c>
    </row>
    <row r="182" spans="1:8" ht="12.75">
      <c r="A182" s="831">
        <f>'II. Kurzbezeichnungen'!A26</f>
        <v>0</v>
      </c>
      <c r="B182" s="833"/>
      <c r="C182" s="315">
        <f t="shared" si="22"/>
        <v>0</v>
      </c>
      <c r="D182" s="315">
        <f t="shared" si="22"/>
        <v>0</v>
      </c>
      <c r="E182" s="315">
        <f t="shared" si="22"/>
        <v>0</v>
      </c>
      <c r="F182" s="315">
        <f t="shared" si="22"/>
        <v>0</v>
      </c>
      <c r="G182" s="315">
        <f t="shared" si="22"/>
        <v>0</v>
      </c>
      <c r="H182" s="186">
        <f t="shared" si="23"/>
        <v>0</v>
      </c>
    </row>
    <row r="183" spans="1:8" ht="12.75">
      <c r="A183" s="831">
        <f>'II. Kurzbezeichnungen'!A27</f>
        <v>0</v>
      </c>
      <c r="B183" s="833"/>
      <c r="C183" s="315">
        <f t="shared" si="22"/>
        <v>0</v>
      </c>
      <c r="D183" s="315">
        <f t="shared" si="22"/>
        <v>0</v>
      </c>
      <c r="E183" s="315">
        <f t="shared" si="22"/>
        <v>0</v>
      </c>
      <c r="F183" s="315">
        <f t="shared" si="22"/>
        <v>0</v>
      </c>
      <c r="G183" s="315">
        <f t="shared" si="22"/>
        <v>0</v>
      </c>
      <c r="H183" s="186">
        <f t="shared" si="23"/>
        <v>0</v>
      </c>
    </row>
    <row r="184" spans="1:8" ht="12.75">
      <c r="A184" s="831">
        <f>'II. Kurzbezeichnungen'!A28</f>
        <v>0</v>
      </c>
      <c r="B184" s="833"/>
      <c r="C184" s="315">
        <f t="shared" si="22"/>
        <v>0</v>
      </c>
      <c r="D184" s="315">
        <f t="shared" si="22"/>
        <v>0</v>
      </c>
      <c r="E184" s="315">
        <f t="shared" si="22"/>
        <v>0</v>
      </c>
      <c r="F184" s="315">
        <f t="shared" si="22"/>
        <v>0</v>
      </c>
      <c r="G184" s="315">
        <f t="shared" si="22"/>
        <v>0</v>
      </c>
      <c r="H184" s="186">
        <f t="shared" si="23"/>
        <v>0</v>
      </c>
    </row>
    <row r="185" spans="1:8" ht="12.75">
      <c r="A185" s="831">
        <f>'II. Kurzbezeichnungen'!A29</f>
        <v>0</v>
      </c>
      <c r="B185" s="833"/>
      <c r="C185" s="315">
        <f t="shared" si="22"/>
        <v>0</v>
      </c>
      <c r="D185" s="315">
        <f t="shared" si="22"/>
        <v>0</v>
      </c>
      <c r="E185" s="315">
        <f t="shared" si="22"/>
        <v>0</v>
      </c>
      <c r="F185" s="315">
        <f t="shared" si="22"/>
        <v>0</v>
      </c>
      <c r="G185" s="315">
        <f t="shared" si="22"/>
        <v>0</v>
      </c>
      <c r="H185" s="186">
        <f t="shared" si="23"/>
        <v>0</v>
      </c>
    </row>
    <row r="186" spans="1:8" ht="12.75">
      <c r="A186" s="831">
        <f>'II. Kurzbezeichnungen'!A30</f>
        <v>0</v>
      </c>
      <c r="B186" s="833"/>
      <c r="C186" s="315">
        <f t="shared" si="22"/>
        <v>0</v>
      </c>
      <c r="D186" s="315">
        <f t="shared" si="22"/>
        <v>0</v>
      </c>
      <c r="E186" s="315">
        <f t="shared" si="22"/>
        <v>0</v>
      </c>
      <c r="F186" s="315">
        <f t="shared" si="22"/>
        <v>0</v>
      </c>
      <c r="G186" s="315">
        <f t="shared" si="22"/>
        <v>0</v>
      </c>
      <c r="H186" s="186">
        <f t="shared" si="23"/>
        <v>0</v>
      </c>
    </row>
    <row r="187" spans="1:8" ht="12.75">
      <c r="A187" s="831">
        <f>'II. Kurzbezeichnungen'!A31</f>
        <v>0</v>
      </c>
      <c r="B187" s="833"/>
      <c r="C187" s="315">
        <f t="shared" si="22"/>
        <v>0</v>
      </c>
      <c r="D187" s="315">
        <f t="shared" si="22"/>
        <v>0</v>
      </c>
      <c r="E187" s="315">
        <f t="shared" si="22"/>
        <v>0</v>
      </c>
      <c r="F187" s="315">
        <f t="shared" si="22"/>
        <v>0</v>
      </c>
      <c r="G187" s="315">
        <f t="shared" si="22"/>
        <v>0</v>
      </c>
      <c r="H187" s="186">
        <f t="shared" si="23"/>
        <v>0</v>
      </c>
    </row>
    <row r="188" spans="1:8" ht="12.75">
      <c r="A188" s="831">
        <f>'II. Kurzbezeichnungen'!A32</f>
        <v>0</v>
      </c>
      <c r="B188" s="833"/>
      <c r="C188" s="315">
        <f t="shared" si="22"/>
        <v>0</v>
      </c>
      <c r="D188" s="315">
        <f t="shared" si="22"/>
        <v>0</v>
      </c>
      <c r="E188" s="315">
        <f t="shared" si="22"/>
        <v>0</v>
      </c>
      <c r="F188" s="315">
        <f t="shared" si="22"/>
        <v>0</v>
      </c>
      <c r="G188" s="315">
        <f t="shared" si="22"/>
        <v>0</v>
      </c>
      <c r="H188" s="186">
        <f t="shared" si="23"/>
        <v>0</v>
      </c>
    </row>
    <row r="189" spans="1:8" ht="12.75">
      <c r="A189" s="831">
        <f>'II. Kurzbezeichnungen'!A33</f>
        <v>0</v>
      </c>
      <c r="B189" s="833"/>
      <c r="C189" s="315">
        <f t="shared" si="22"/>
        <v>0</v>
      </c>
      <c r="D189" s="315">
        <f t="shared" si="22"/>
        <v>0</v>
      </c>
      <c r="E189" s="315">
        <f t="shared" si="22"/>
        <v>0</v>
      </c>
      <c r="F189" s="315">
        <f t="shared" si="22"/>
        <v>0</v>
      </c>
      <c r="G189" s="315">
        <f t="shared" si="22"/>
        <v>0</v>
      </c>
      <c r="H189" s="186">
        <f t="shared" si="23"/>
        <v>0</v>
      </c>
    </row>
    <row r="190" spans="1:8" ht="12.75">
      <c r="A190" s="831">
        <f>'II. Kurzbezeichnungen'!A34</f>
        <v>0</v>
      </c>
      <c r="B190" s="833"/>
      <c r="C190" s="315">
        <f t="shared" si="22"/>
        <v>0</v>
      </c>
      <c r="D190" s="315">
        <f t="shared" si="22"/>
        <v>0</v>
      </c>
      <c r="E190" s="315">
        <f t="shared" si="22"/>
        <v>0</v>
      </c>
      <c r="F190" s="315">
        <f t="shared" si="22"/>
        <v>0</v>
      </c>
      <c r="G190" s="315">
        <f t="shared" si="22"/>
        <v>0</v>
      </c>
      <c r="H190" s="186">
        <f t="shared" si="23"/>
        <v>0</v>
      </c>
    </row>
    <row r="191" spans="1:8" ht="12.75">
      <c r="A191" s="831">
        <f>'II. Kurzbezeichnungen'!A35</f>
        <v>0</v>
      </c>
      <c r="B191" s="833"/>
      <c r="C191" s="315">
        <f t="shared" si="22"/>
        <v>0</v>
      </c>
      <c r="D191" s="315">
        <f t="shared" si="22"/>
        <v>0</v>
      </c>
      <c r="E191" s="315">
        <f t="shared" si="22"/>
        <v>0</v>
      </c>
      <c r="F191" s="315">
        <f t="shared" si="22"/>
        <v>0</v>
      </c>
      <c r="G191" s="315">
        <f t="shared" si="22"/>
        <v>0</v>
      </c>
      <c r="H191" s="186">
        <f t="shared" si="23"/>
        <v>0</v>
      </c>
    </row>
    <row r="192" spans="1:8" ht="12.75" customHeight="1">
      <c r="A192" s="831">
        <f>'II. Kurzbezeichnungen'!A36</f>
        <v>0</v>
      </c>
      <c r="B192" s="833"/>
      <c r="C192" s="315">
        <f aca="true" t="shared" si="24" ref="C192:G193">C157+C118+C79+C40</f>
        <v>0</v>
      </c>
      <c r="D192" s="315">
        <f t="shared" si="24"/>
        <v>0</v>
      </c>
      <c r="E192" s="315">
        <f t="shared" si="24"/>
        <v>0</v>
      </c>
      <c r="F192" s="315">
        <f t="shared" si="24"/>
        <v>0</v>
      </c>
      <c r="G192" s="315">
        <f t="shared" si="24"/>
        <v>0</v>
      </c>
      <c r="H192" s="186">
        <f t="shared" si="23"/>
        <v>0</v>
      </c>
    </row>
    <row r="193" spans="1:9" ht="13.5" thickBot="1">
      <c r="A193" s="831">
        <f>'II. Kurzbezeichnungen'!A37</f>
        <v>0</v>
      </c>
      <c r="B193" s="833"/>
      <c r="C193" s="315">
        <f t="shared" si="24"/>
        <v>0</v>
      </c>
      <c r="D193" s="315">
        <f t="shared" si="24"/>
        <v>0</v>
      </c>
      <c r="E193" s="315">
        <f t="shared" si="24"/>
        <v>0</v>
      </c>
      <c r="F193" s="315">
        <f t="shared" si="24"/>
        <v>0</v>
      </c>
      <c r="G193" s="315">
        <f t="shared" si="24"/>
        <v>0</v>
      </c>
      <c r="H193" s="186">
        <f t="shared" si="23"/>
        <v>0</v>
      </c>
      <c r="I193" s="9"/>
    </row>
    <row r="194" spans="1:8" ht="13.5" thickBot="1">
      <c r="A194" s="194" t="s">
        <v>30</v>
      </c>
      <c r="B194" s="188"/>
      <c r="C194" s="188">
        <f aca="true" t="shared" si="25" ref="C194:H194">SUM(C179:C193)</f>
        <v>3700</v>
      </c>
      <c r="D194" s="188">
        <f t="shared" si="25"/>
        <v>20700</v>
      </c>
      <c r="E194" s="188">
        <f t="shared" si="25"/>
        <v>19200</v>
      </c>
      <c r="F194" s="188">
        <f t="shared" si="25"/>
        <v>0</v>
      </c>
      <c r="G194" s="188">
        <f t="shared" si="25"/>
        <v>0</v>
      </c>
      <c r="H194" s="188">
        <f t="shared" si="25"/>
        <v>43600</v>
      </c>
    </row>
    <row r="195" spans="7:8" ht="13.5" thickBot="1">
      <c r="G195" s="853"/>
      <c r="H195" s="853"/>
    </row>
    <row r="196" spans="1:8" ht="30" customHeight="1" thickBot="1">
      <c r="A196" s="828" t="s">
        <v>107</v>
      </c>
      <c r="B196" s="850"/>
      <c r="C196" s="188">
        <f aca="true" t="shared" si="26" ref="C196:H196">C173-C194</f>
        <v>0</v>
      </c>
      <c r="D196" s="188">
        <f t="shared" si="26"/>
        <v>0</v>
      </c>
      <c r="E196" s="188">
        <f t="shared" si="26"/>
        <v>0</v>
      </c>
      <c r="F196" s="188">
        <f t="shared" si="26"/>
        <v>0</v>
      </c>
      <c r="G196" s="188">
        <f t="shared" si="26"/>
        <v>0</v>
      </c>
      <c r="H196" s="188">
        <f t="shared" si="26"/>
        <v>0</v>
      </c>
    </row>
    <row r="198" spans="1:8" ht="15.75" thickBot="1">
      <c r="A198" s="132" t="s">
        <v>108</v>
      </c>
      <c r="B198" s="19"/>
      <c r="C198" s="1"/>
      <c r="D198" s="9"/>
      <c r="E198" s="9"/>
      <c r="F198" s="9"/>
      <c r="G198" s="9"/>
      <c r="H198" s="9"/>
    </row>
    <row r="199" spans="1:8" ht="15.75" thickBot="1">
      <c r="A199" s="734" t="s">
        <v>77</v>
      </c>
      <c r="B199" s="731"/>
      <c r="C199" s="731"/>
      <c r="D199" s="731"/>
      <c r="E199" s="731"/>
      <c r="F199" s="731"/>
      <c r="G199" s="731"/>
      <c r="H199" s="732"/>
    </row>
    <row r="200" spans="1:8" ht="13.5" thickBot="1">
      <c r="A200" s="207" t="s">
        <v>44</v>
      </c>
      <c r="B200" s="210"/>
      <c r="C200" s="184" t="s">
        <v>25</v>
      </c>
      <c r="D200" s="184" t="s">
        <v>26</v>
      </c>
      <c r="E200" s="184" t="s">
        <v>27</v>
      </c>
      <c r="F200" s="184" t="s">
        <v>28</v>
      </c>
      <c r="G200" s="184" t="s">
        <v>29</v>
      </c>
      <c r="H200" s="184" t="s">
        <v>31</v>
      </c>
    </row>
    <row r="201" spans="1:8" ht="12.75">
      <c r="A201" s="844" t="str">
        <f>'II. Kurzbezeichnungen'!A7</f>
        <v>AP1</v>
      </c>
      <c r="B201" s="846"/>
      <c r="C201" s="110">
        <v>300</v>
      </c>
      <c r="D201" s="110">
        <v>300</v>
      </c>
      <c r="E201" s="110">
        <v>300</v>
      </c>
      <c r="F201" s="110"/>
      <c r="G201" s="110"/>
      <c r="H201" s="190">
        <f aca="true" t="shared" si="27" ref="H201:H210">SUM(C201:G201)</f>
        <v>900</v>
      </c>
    </row>
    <row r="202" spans="1:8" ht="12.75">
      <c r="A202" s="831" t="str">
        <f>'II. Kurzbezeichnungen'!A8</f>
        <v>AP2</v>
      </c>
      <c r="B202" s="833"/>
      <c r="C202" s="49">
        <v>2200</v>
      </c>
      <c r="D202" s="49"/>
      <c r="E202" s="49"/>
      <c r="F202" s="49"/>
      <c r="G202" s="49"/>
      <c r="H202" s="191">
        <f t="shared" si="27"/>
        <v>2200</v>
      </c>
    </row>
    <row r="203" spans="1:8" ht="12.75">
      <c r="A203" s="831" t="str">
        <f>'II. Kurzbezeichnungen'!A9</f>
        <v>AP3</v>
      </c>
      <c r="B203" s="833"/>
      <c r="C203" s="49">
        <v>1200</v>
      </c>
      <c r="D203" s="49">
        <v>3200</v>
      </c>
      <c r="E203" s="49"/>
      <c r="F203" s="49"/>
      <c r="G203" s="49"/>
      <c r="H203" s="191">
        <f t="shared" si="27"/>
        <v>4400</v>
      </c>
    </row>
    <row r="204" spans="1:8" ht="12.75">
      <c r="A204" s="831" t="str">
        <f>'II. Kurzbezeichnungen'!A10</f>
        <v>AP4</v>
      </c>
      <c r="B204" s="833"/>
      <c r="C204" s="49"/>
      <c r="D204" s="49">
        <v>17200</v>
      </c>
      <c r="E204" s="49">
        <v>1200</v>
      </c>
      <c r="F204" s="49"/>
      <c r="G204" s="49"/>
      <c r="H204" s="191">
        <f t="shared" si="27"/>
        <v>18400</v>
      </c>
    </row>
    <row r="205" spans="1:8" ht="12.75">
      <c r="A205" s="831" t="str">
        <f>'II. Kurzbezeichnungen'!A11</f>
        <v>AP5</v>
      </c>
      <c r="B205" s="833"/>
      <c r="C205" s="49"/>
      <c r="D205" s="49"/>
      <c r="E205" s="49">
        <v>17700</v>
      </c>
      <c r="F205" s="49"/>
      <c r="G205" s="49"/>
      <c r="H205" s="191">
        <f t="shared" si="27"/>
        <v>17700</v>
      </c>
    </row>
    <row r="206" spans="1:8" ht="12.75">
      <c r="A206" s="831">
        <f>'II. Kurzbezeichnungen'!A12</f>
        <v>0</v>
      </c>
      <c r="B206" s="833"/>
      <c r="C206" s="49"/>
      <c r="D206" s="49"/>
      <c r="E206" s="49"/>
      <c r="F206" s="49"/>
      <c r="G206" s="49"/>
      <c r="H206" s="191">
        <f t="shared" si="27"/>
        <v>0</v>
      </c>
    </row>
    <row r="207" spans="1:8" ht="12.75">
      <c r="A207" s="831">
        <f>'II. Kurzbezeichnungen'!A13</f>
        <v>0</v>
      </c>
      <c r="B207" s="833"/>
      <c r="C207" s="49"/>
      <c r="D207" s="49"/>
      <c r="E207" s="49"/>
      <c r="F207" s="49"/>
      <c r="G207" s="49"/>
      <c r="H207" s="191">
        <f t="shared" si="27"/>
        <v>0</v>
      </c>
    </row>
    <row r="208" spans="1:8" ht="12.75">
      <c r="A208" s="831">
        <f>'II. Kurzbezeichnungen'!A14</f>
        <v>0</v>
      </c>
      <c r="B208" s="833"/>
      <c r="C208" s="49"/>
      <c r="D208" s="49"/>
      <c r="E208" s="49"/>
      <c r="F208" s="49"/>
      <c r="G208" s="49"/>
      <c r="H208" s="191">
        <f t="shared" si="27"/>
        <v>0</v>
      </c>
    </row>
    <row r="209" spans="1:8" ht="12.75">
      <c r="A209" s="831">
        <f>'II. Kurzbezeichnungen'!A15</f>
        <v>0</v>
      </c>
      <c r="B209" s="833"/>
      <c r="C209" s="49"/>
      <c r="D209" s="49"/>
      <c r="E209" s="49"/>
      <c r="F209" s="49"/>
      <c r="G209" s="49"/>
      <c r="H209" s="191">
        <f t="shared" si="27"/>
        <v>0</v>
      </c>
    </row>
    <row r="210" spans="1:8" ht="13.5" thickBot="1">
      <c r="A210" s="831">
        <f>'II. Kurzbezeichnungen'!A16</f>
        <v>0</v>
      </c>
      <c r="B210" s="833"/>
      <c r="C210" s="49"/>
      <c r="D210" s="49"/>
      <c r="E210" s="49"/>
      <c r="F210" s="49"/>
      <c r="G210" s="49"/>
      <c r="H210" s="191">
        <f t="shared" si="27"/>
        <v>0</v>
      </c>
    </row>
    <row r="211" spans="1:8" ht="13.5" thickBot="1">
      <c r="A211" s="208" t="s">
        <v>30</v>
      </c>
      <c r="B211" s="209"/>
      <c r="C211" s="189">
        <f aca="true" t="shared" si="28" ref="C211:H211">SUM(C201:C210)</f>
        <v>3700</v>
      </c>
      <c r="D211" s="188">
        <f t="shared" si="28"/>
        <v>20700</v>
      </c>
      <c r="E211" s="188">
        <f t="shared" si="28"/>
        <v>19200</v>
      </c>
      <c r="F211" s="188">
        <f t="shared" si="28"/>
        <v>0</v>
      </c>
      <c r="G211" s="188">
        <f t="shared" si="28"/>
        <v>0</v>
      </c>
      <c r="H211" s="188">
        <f t="shared" si="28"/>
        <v>43600</v>
      </c>
    </row>
    <row r="212" spans="1:8" ht="13.5" thickBot="1">
      <c r="A212" s="1"/>
      <c r="B212" s="1"/>
      <c r="C212" s="9"/>
      <c r="D212" s="9"/>
      <c r="E212" s="9"/>
      <c r="F212" s="9"/>
      <c r="G212" s="9"/>
      <c r="H212" s="9"/>
    </row>
    <row r="213" spans="1:8" ht="42.75" customHeight="1" thickBot="1">
      <c r="A213" s="828" t="s">
        <v>109</v>
      </c>
      <c r="B213" s="850"/>
      <c r="C213" s="192">
        <f aca="true" t="shared" si="29" ref="C213:H213">C173-C211</f>
        <v>0</v>
      </c>
      <c r="D213" s="192">
        <f t="shared" si="29"/>
        <v>0</v>
      </c>
      <c r="E213" s="192">
        <f t="shared" si="29"/>
        <v>0</v>
      </c>
      <c r="F213" s="192">
        <f t="shared" si="29"/>
        <v>0</v>
      </c>
      <c r="G213" s="192">
        <f t="shared" si="29"/>
        <v>0</v>
      </c>
      <c r="H213" s="192">
        <f t="shared" si="29"/>
        <v>0</v>
      </c>
    </row>
    <row r="214" spans="1:8" ht="12.75">
      <c r="A214" s="1"/>
      <c r="B214" s="1"/>
      <c r="C214" s="1"/>
      <c r="D214" s="9"/>
      <c r="E214" s="9"/>
      <c r="F214" s="9"/>
      <c r="G214" s="9"/>
      <c r="H214" s="9"/>
    </row>
  </sheetData>
  <mergeCells count="148">
    <mergeCell ref="D167:D168"/>
    <mergeCell ref="A48:H48"/>
    <mergeCell ref="A49:A50"/>
    <mergeCell ref="B49:B50"/>
    <mergeCell ref="C49:C50"/>
    <mergeCell ref="D49:D50"/>
    <mergeCell ref="E49:E50"/>
    <mergeCell ref="F49:F50"/>
    <mergeCell ref="A166:H166"/>
    <mergeCell ref="A167:B168"/>
    <mergeCell ref="A193:B193"/>
    <mergeCell ref="A188:B188"/>
    <mergeCell ref="G49:G50"/>
    <mergeCell ref="H49:H50"/>
    <mergeCell ref="D88:D89"/>
    <mergeCell ref="E88:E89"/>
    <mergeCell ref="F88:F89"/>
    <mergeCell ref="G88:G89"/>
    <mergeCell ref="A87:H87"/>
    <mergeCell ref="H88:H89"/>
    <mergeCell ref="A199:H199"/>
    <mergeCell ref="A201:B201"/>
    <mergeCell ref="A202:B202"/>
    <mergeCell ref="G195:H195"/>
    <mergeCell ref="A203:B203"/>
    <mergeCell ref="A204:B204"/>
    <mergeCell ref="A208:B208"/>
    <mergeCell ref="A209:B209"/>
    <mergeCell ref="A210:B210"/>
    <mergeCell ref="A206:B206"/>
    <mergeCell ref="A207:B207"/>
    <mergeCell ref="A205:B205"/>
    <mergeCell ref="A192:B192"/>
    <mergeCell ref="A180:B180"/>
    <mergeCell ref="A181:B181"/>
    <mergeCell ref="A182:B182"/>
    <mergeCell ref="A184:B184"/>
    <mergeCell ref="A189:B189"/>
    <mergeCell ref="A190:B190"/>
    <mergeCell ref="A186:B186"/>
    <mergeCell ref="A187:B187"/>
    <mergeCell ref="A183:B183"/>
    <mergeCell ref="E167:E168"/>
    <mergeCell ref="F167:F168"/>
    <mergeCell ref="G167:G168"/>
    <mergeCell ref="H167:H168"/>
    <mergeCell ref="C167:C168"/>
    <mergeCell ref="A7:H7"/>
    <mergeCell ref="E8:E9"/>
    <mergeCell ref="D8:D9"/>
    <mergeCell ref="C8:C9"/>
    <mergeCell ref="F8:F9"/>
    <mergeCell ref="G8:G9"/>
    <mergeCell ref="H8:H9"/>
    <mergeCell ref="A8:A9"/>
    <mergeCell ref="B8:B9"/>
    <mergeCell ref="A25:H25"/>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4:B44"/>
    <mergeCell ref="H127:H128"/>
    <mergeCell ref="A142:H142"/>
    <mergeCell ref="A144:B144"/>
    <mergeCell ref="C88:C89"/>
    <mergeCell ref="A88:A89"/>
    <mergeCell ref="B88:B89"/>
    <mergeCell ref="A68:B68"/>
    <mergeCell ref="A69:B69"/>
    <mergeCell ref="A70:B70"/>
    <mergeCell ref="A80:B80"/>
    <mergeCell ref="G82:H82"/>
    <mergeCell ref="A83:B83"/>
    <mergeCell ref="A77:B77"/>
    <mergeCell ref="A78:B78"/>
    <mergeCell ref="A79:B79"/>
    <mergeCell ref="A64:H64"/>
    <mergeCell ref="A66:B66"/>
    <mergeCell ref="A67:B67"/>
    <mergeCell ref="A76:B76"/>
    <mergeCell ref="A75:B75"/>
    <mergeCell ref="A71:B71"/>
    <mergeCell ref="A72:B72"/>
    <mergeCell ref="A73:B73"/>
    <mergeCell ref="A74:B74"/>
    <mergeCell ref="A103:H103"/>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G121:H121"/>
    <mergeCell ref="A122:B122"/>
    <mergeCell ref="A126:H126"/>
    <mergeCell ref="A127:A128"/>
    <mergeCell ref="B127:B128"/>
    <mergeCell ref="C127:C128"/>
    <mergeCell ref="D127:D128"/>
    <mergeCell ref="E127:E128"/>
    <mergeCell ref="F127:F128"/>
    <mergeCell ref="G127:G128"/>
    <mergeCell ref="A152:B152"/>
    <mergeCell ref="A145:B145"/>
    <mergeCell ref="A146:B146"/>
    <mergeCell ref="A147:B147"/>
    <mergeCell ref="A148:B148"/>
    <mergeCell ref="A213:B213"/>
    <mergeCell ref="A157:B157"/>
    <mergeCell ref="A158:B158"/>
    <mergeCell ref="A177:H177"/>
    <mergeCell ref="A179:B179"/>
    <mergeCell ref="A178:B178"/>
    <mergeCell ref="A191:B191"/>
    <mergeCell ref="A185:B185"/>
    <mergeCell ref="G160:H160"/>
    <mergeCell ref="A161:B161"/>
    <mergeCell ref="A21:B21"/>
    <mergeCell ref="A172:B172"/>
    <mergeCell ref="A196:B196"/>
    <mergeCell ref="A153:B153"/>
    <mergeCell ref="A154:B154"/>
    <mergeCell ref="A155:B155"/>
    <mergeCell ref="A156:B156"/>
    <mergeCell ref="A149:B149"/>
    <mergeCell ref="A150:B150"/>
    <mergeCell ref="A151:B151"/>
  </mergeCells>
  <printOptions/>
  <pageMargins left="0.6" right="0.4" top="1" bottom="0.984251968503937" header="0.5118110236220472" footer="0.5118110236220472"/>
  <pageSetup horizontalDpi="600" verticalDpi="600" orientation="portrait" paperSize="9" scale="61" r:id="rId1"/>
  <headerFooter alignWithMargins="0">
    <oddHeader>&amp;RTeil B - FHplus in COIN
&amp;D</oddHeader>
    <oddFooter>&amp;L&amp;F/&amp;A&amp;RSeite &amp;P von &amp;N</oddFooter>
  </headerFooter>
  <rowBreaks count="3" manualBreakCount="3">
    <brk id="83" max="7" man="1"/>
    <brk id="123" max="7" man="1"/>
    <brk id="162" max="7" man="1"/>
  </rowBreaks>
</worksheet>
</file>

<file path=xl/worksheets/sheet8.xml><?xml version="1.0" encoding="utf-8"?>
<worksheet xmlns="http://schemas.openxmlformats.org/spreadsheetml/2006/main" xmlns:r="http://schemas.openxmlformats.org/officeDocument/2006/relationships">
  <sheetPr>
    <tabColor indexed="10"/>
  </sheetPr>
  <dimension ref="A1:H49"/>
  <sheetViews>
    <sheetView showZeros="0" zoomScaleSheetLayoutView="100" workbookViewId="0" topLeftCell="A1">
      <selection activeCell="B9" sqref="B9"/>
    </sheetView>
  </sheetViews>
  <sheetFormatPr defaultColWidth="11.421875" defaultRowHeight="12.75"/>
  <cols>
    <col min="1" max="1" width="33.140625" style="0" customWidth="1"/>
    <col min="3" max="3" width="11.8515625" style="0" customWidth="1"/>
    <col min="7" max="7" width="12.28125" style="0" bestFit="1" customWidth="1"/>
    <col min="8" max="8" width="11.57421875" style="0" customWidth="1"/>
    <col min="9" max="9" width="4.28125" style="0" customWidth="1"/>
  </cols>
  <sheetData>
    <row r="1" spans="1:8" ht="15.75">
      <c r="A1" s="22" t="s">
        <v>113</v>
      </c>
      <c r="B1" s="24"/>
      <c r="C1" s="24"/>
      <c r="D1" s="24"/>
      <c r="E1" s="24"/>
      <c r="F1" s="24"/>
      <c r="H1" s="66" t="str">
        <f>'I. Deckblatt'!C16</f>
        <v>TEST</v>
      </c>
    </row>
    <row r="2" spans="1:8" ht="12.75">
      <c r="A2" s="24"/>
      <c r="B2" s="24"/>
      <c r="C2" s="24"/>
      <c r="D2" s="24"/>
      <c r="E2" s="24"/>
      <c r="F2" s="24"/>
      <c r="H2" s="66"/>
    </row>
    <row r="3" spans="1:8" ht="15.75" thickBot="1">
      <c r="A3" s="133" t="s">
        <v>114</v>
      </c>
      <c r="B3" s="24"/>
      <c r="C3" s="24"/>
      <c r="D3" s="24"/>
      <c r="E3" s="24"/>
      <c r="F3" s="24"/>
      <c r="H3" s="25"/>
    </row>
    <row r="4" spans="1:8" ht="15.75" thickBot="1">
      <c r="A4" s="869" t="s">
        <v>77</v>
      </c>
      <c r="B4" s="870"/>
      <c r="C4" s="870"/>
      <c r="D4" s="870"/>
      <c r="E4" s="870"/>
      <c r="F4" s="870"/>
      <c r="G4" s="870"/>
      <c r="H4" s="871"/>
    </row>
    <row r="5" spans="1:8" ht="13.5" thickBot="1">
      <c r="A5" s="322" t="s">
        <v>36</v>
      </c>
      <c r="B5" s="212" t="s">
        <v>25</v>
      </c>
      <c r="C5" s="212" t="s">
        <v>26</v>
      </c>
      <c r="D5" s="212" t="s">
        <v>27</v>
      </c>
      <c r="E5" s="212" t="s">
        <v>28</v>
      </c>
      <c r="F5" s="212" t="s">
        <v>42</v>
      </c>
      <c r="G5" s="212" t="s">
        <v>31</v>
      </c>
      <c r="H5" s="213" t="s">
        <v>5</v>
      </c>
    </row>
    <row r="6" spans="1:8" ht="12.75">
      <c r="A6" s="225" t="s">
        <v>174</v>
      </c>
      <c r="B6" s="182">
        <f>'1.2. Personalkosten inkl. GK'!E29</f>
        <v>127598.21428571429</v>
      </c>
      <c r="C6" s="182">
        <f>'1.2. Personalkosten inkl. GK'!F29</f>
        <v>130140.15624999999</v>
      </c>
      <c r="D6" s="182">
        <f>'1.2. Personalkosten inkl. GK'!G29</f>
        <v>122697.00125892855</v>
      </c>
      <c r="E6" s="182">
        <f>'1.2. Personalkosten inkl. GK'!H29</f>
        <v>0</v>
      </c>
      <c r="F6" s="182">
        <f>'1.2. Personalkosten inkl. GK'!I29</f>
        <v>0</v>
      </c>
      <c r="G6" s="215">
        <f>SUM(B6:F6)</f>
        <v>380435.3717946428</v>
      </c>
      <c r="H6" s="216">
        <f>IF(ISERROR(G6/$G$8)," ",(G6/$G$8))</f>
        <v>0.8971783891153421</v>
      </c>
    </row>
    <row r="7" spans="1:8" ht="13.5" thickBot="1">
      <c r="A7" s="225" t="s">
        <v>112</v>
      </c>
      <c r="B7" s="182">
        <f>'2. sonstige Einzelkosten'!C173</f>
        <v>3700</v>
      </c>
      <c r="C7" s="182">
        <f>'2. sonstige Einzelkosten'!D173</f>
        <v>20700</v>
      </c>
      <c r="D7" s="182">
        <f>'2. sonstige Einzelkosten'!E173</f>
        <v>19200</v>
      </c>
      <c r="E7" s="182">
        <f>'2. sonstige Einzelkosten'!F173</f>
        <v>0</v>
      </c>
      <c r="F7" s="182">
        <f>'2. sonstige Einzelkosten'!G173</f>
        <v>0</v>
      </c>
      <c r="G7" s="215">
        <f>SUM(B7:F7)</f>
        <v>43600</v>
      </c>
      <c r="H7" s="217">
        <f>IF(ISERROR(G7/$G$8)," ",(G7/$G$8))</f>
        <v>0.10282161088465788</v>
      </c>
    </row>
    <row r="8" spans="1:8" ht="13.5" thickBot="1">
      <c r="A8" s="194" t="s">
        <v>37</v>
      </c>
      <c r="B8" s="180">
        <f aca="true" t="shared" si="0" ref="B8:H8">SUM(B6:B7)</f>
        <v>131298.2142857143</v>
      </c>
      <c r="C8" s="180">
        <f t="shared" si="0"/>
        <v>150840.15625</v>
      </c>
      <c r="D8" s="180">
        <f t="shared" si="0"/>
        <v>141897.00125892856</v>
      </c>
      <c r="E8" s="180">
        <f t="shared" si="0"/>
        <v>0</v>
      </c>
      <c r="F8" s="180">
        <f t="shared" si="0"/>
        <v>0</v>
      </c>
      <c r="G8" s="180">
        <f t="shared" si="0"/>
        <v>424035.3717946428</v>
      </c>
      <c r="H8" s="218">
        <f t="shared" si="0"/>
        <v>1</v>
      </c>
    </row>
    <row r="9" spans="1:8" ht="12.75" customHeight="1">
      <c r="A9" s="107"/>
      <c r="B9" s="90"/>
      <c r="C9" s="90"/>
      <c r="D9" s="90"/>
      <c r="E9" s="90"/>
      <c r="F9" s="90"/>
      <c r="G9" s="90"/>
      <c r="H9" s="91"/>
    </row>
    <row r="10" spans="1:8" ht="12.75" customHeight="1">
      <c r="A10" s="107"/>
      <c r="B10" s="90"/>
      <c r="C10" s="90"/>
      <c r="D10" s="90"/>
      <c r="E10" s="90"/>
      <c r="F10" s="90"/>
      <c r="G10" s="90"/>
      <c r="H10" s="91"/>
    </row>
    <row r="11" spans="1:8" ht="15.75" thickBot="1">
      <c r="A11" s="133" t="s">
        <v>116</v>
      </c>
      <c r="B11" s="90"/>
      <c r="C11" s="90"/>
      <c r="D11" s="90"/>
      <c r="E11" s="90"/>
      <c r="F11" s="90"/>
      <c r="G11" s="90"/>
      <c r="H11" s="91"/>
    </row>
    <row r="12" spans="1:8" ht="15.75" thickBot="1">
      <c r="A12" s="869" t="s">
        <v>77</v>
      </c>
      <c r="B12" s="870"/>
      <c r="C12" s="870"/>
      <c r="D12" s="870"/>
      <c r="E12" s="870"/>
      <c r="F12" s="870"/>
      <c r="G12" s="870"/>
      <c r="H12" s="871"/>
    </row>
    <row r="13" spans="1:8" ht="13.5" customHeight="1" thickBot="1">
      <c r="A13" s="322" t="s">
        <v>85</v>
      </c>
      <c r="B13" s="212" t="s">
        <v>25</v>
      </c>
      <c r="C13" s="212" t="s">
        <v>26</v>
      </c>
      <c r="D13" s="212" t="s">
        <v>27</v>
      </c>
      <c r="E13" s="212" t="s">
        <v>28</v>
      </c>
      <c r="F13" s="212" t="s">
        <v>42</v>
      </c>
      <c r="G13" s="212" t="s">
        <v>31</v>
      </c>
      <c r="H13" s="213" t="s">
        <v>5</v>
      </c>
    </row>
    <row r="14" spans="1:8" ht="12.75">
      <c r="A14" s="296" t="str">
        <f>'II. Kurzbezeichnungen'!A23</f>
        <v>G4</v>
      </c>
      <c r="B14" s="305">
        <f>'1.2. Personalkosten inkl. GK'!E35+'2. sonstige Einzelkosten'!C179</f>
        <v>7142.857142857143</v>
      </c>
      <c r="C14" s="305">
        <f>'1.2. Personalkosten inkl. GK'!F35+'2. sonstige Einzelkosten'!D179</f>
        <v>8294.196428571428</v>
      </c>
      <c r="D14" s="305">
        <f>'1.2. Personalkosten inkl. GK'!G35+'2. sonstige Einzelkosten'!E179</f>
        <v>9175.50089285714</v>
      </c>
      <c r="E14" s="305">
        <f>'1.2. Personalkosten inkl. GK'!H35+'2. sonstige Einzelkosten'!F179</f>
        <v>0</v>
      </c>
      <c r="F14" s="305">
        <f>'1.2. Personalkosten inkl. GK'!I35+'2. sonstige Einzelkosten'!G179</f>
        <v>0</v>
      </c>
      <c r="G14" s="191">
        <f aca="true" t="shared" si="1" ref="G14:G28">SUM(B14:F14)</f>
        <v>24612.554464285713</v>
      </c>
      <c r="H14" s="219">
        <f aca="true" t="shared" si="2" ref="H14:H28">IF(ISERROR(G14/G$29),"",(G14/G$29))</f>
        <v>0.05804363527532649</v>
      </c>
    </row>
    <row r="15" spans="1:8" ht="12.75">
      <c r="A15" s="297" t="str">
        <f>'II. Kurzbezeichnungen'!A24</f>
        <v>WHR</v>
      </c>
      <c r="B15" s="298">
        <f>'1.2. Personalkosten inkl. GK'!E36+'2. sonstige Einzelkosten'!C180</f>
        <v>3857.142857142857</v>
      </c>
      <c r="C15" s="298">
        <f>'1.2. Personalkosten inkl. GK'!F36+'2. sonstige Einzelkosten'!D180</f>
        <v>6781.714285714284</v>
      </c>
      <c r="D15" s="298">
        <f>'1.2. Personalkosten inkl. GK'!G36+'2. sonstige Einzelkosten'!E180</f>
        <v>8028.373999999998</v>
      </c>
      <c r="E15" s="298">
        <f>'1.2. Personalkosten inkl. GK'!H36+'2. sonstige Einzelkosten'!F180</f>
        <v>0</v>
      </c>
      <c r="F15" s="298">
        <f>'1.2. Personalkosten inkl. GK'!I36+'2. sonstige Einzelkosten'!G180</f>
        <v>0</v>
      </c>
      <c r="G15" s="191">
        <f t="shared" si="1"/>
        <v>18667.23114285714</v>
      </c>
      <c r="H15" s="219">
        <f t="shared" si="2"/>
        <v>0.044022815983138175</v>
      </c>
    </row>
    <row r="16" spans="1:8" ht="12.75">
      <c r="A16" s="297" t="str">
        <f>'II. Kurzbezeichnungen'!A25</f>
        <v>FH</v>
      </c>
      <c r="B16" s="298">
        <f>'1.2. Personalkosten inkl. GK'!E37+'2. sonstige Einzelkosten'!C181</f>
        <v>120298.21428571429</v>
      </c>
      <c r="C16" s="298">
        <f>'1.2. Personalkosten inkl. GK'!F37+'2. sonstige Einzelkosten'!D181</f>
        <v>135764.24553571426</v>
      </c>
      <c r="D16" s="298">
        <f>'1.2. Personalkosten inkl. GK'!G37+'2. sonstige Einzelkosten'!E181</f>
        <v>124693.12636607142</v>
      </c>
      <c r="E16" s="298">
        <f>'1.2. Personalkosten inkl. GK'!H37+'2. sonstige Einzelkosten'!F181</f>
        <v>0</v>
      </c>
      <c r="F16" s="298">
        <f>'1.2. Personalkosten inkl. GK'!I37+'2. sonstige Einzelkosten'!G181</f>
        <v>0</v>
      </c>
      <c r="G16" s="191">
        <f t="shared" si="1"/>
        <v>380755.5861875</v>
      </c>
      <c r="H16" s="219">
        <f t="shared" si="2"/>
        <v>0.8979335487415354</v>
      </c>
    </row>
    <row r="17" spans="1:8" ht="12.75">
      <c r="A17" s="297">
        <f>'II. Kurzbezeichnungen'!A26</f>
        <v>0</v>
      </c>
      <c r="B17" s="298">
        <f>'1.2. Personalkosten inkl. GK'!E38+'2. sonstige Einzelkosten'!C182</f>
        <v>0</v>
      </c>
      <c r="C17" s="298">
        <f>'1.2. Personalkosten inkl. GK'!F38+'2. sonstige Einzelkosten'!D182</f>
        <v>0</v>
      </c>
      <c r="D17" s="298">
        <f>'1.2. Personalkosten inkl. GK'!G38+'2. sonstige Einzelkosten'!E182</f>
        <v>0</v>
      </c>
      <c r="E17" s="298">
        <f>'1.2. Personalkosten inkl. GK'!H38+'2. sonstige Einzelkosten'!F182</f>
        <v>0</v>
      </c>
      <c r="F17" s="298">
        <f>'1.2. Personalkosten inkl. GK'!I38+'2. sonstige Einzelkosten'!G182</f>
        <v>0</v>
      </c>
      <c r="G17" s="191">
        <f t="shared" si="1"/>
        <v>0</v>
      </c>
      <c r="H17" s="219">
        <f t="shared" si="2"/>
        <v>0</v>
      </c>
    </row>
    <row r="18" spans="1:8" ht="12.75">
      <c r="A18" s="297">
        <f>'II. Kurzbezeichnungen'!A27</f>
        <v>0</v>
      </c>
      <c r="B18" s="298">
        <f>'1.2. Personalkosten inkl. GK'!E39+'2. sonstige Einzelkosten'!C183</f>
        <v>0</v>
      </c>
      <c r="C18" s="298">
        <f>'1.2. Personalkosten inkl. GK'!F39+'2. sonstige Einzelkosten'!D183</f>
        <v>0</v>
      </c>
      <c r="D18" s="298">
        <f>'1.2. Personalkosten inkl. GK'!G39+'2. sonstige Einzelkosten'!E183</f>
        <v>0</v>
      </c>
      <c r="E18" s="298">
        <f>'1.2. Personalkosten inkl. GK'!H39+'2. sonstige Einzelkosten'!F183</f>
        <v>0</v>
      </c>
      <c r="F18" s="298">
        <f>'1.2. Personalkosten inkl. GK'!I39+'2. sonstige Einzelkosten'!G183</f>
        <v>0</v>
      </c>
      <c r="G18" s="191">
        <f t="shared" si="1"/>
        <v>0</v>
      </c>
      <c r="H18" s="219">
        <f t="shared" si="2"/>
        <v>0</v>
      </c>
    </row>
    <row r="19" spans="1:8" ht="12.75">
      <c r="A19" s="297">
        <f>'II. Kurzbezeichnungen'!A28</f>
        <v>0</v>
      </c>
      <c r="B19" s="298">
        <f>'1.2. Personalkosten inkl. GK'!E40+'2. sonstige Einzelkosten'!C184</f>
        <v>0</v>
      </c>
      <c r="C19" s="298">
        <f>'1.2. Personalkosten inkl. GK'!F40+'2. sonstige Einzelkosten'!D184</f>
        <v>0</v>
      </c>
      <c r="D19" s="298">
        <f>'1.2. Personalkosten inkl. GK'!G40+'2. sonstige Einzelkosten'!E184</f>
        <v>0</v>
      </c>
      <c r="E19" s="298">
        <f>'1.2. Personalkosten inkl. GK'!H40+'2. sonstige Einzelkosten'!F184</f>
        <v>0</v>
      </c>
      <c r="F19" s="298">
        <f>'1.2. Personalkosten inkl. GK'!I40+'2. sonstige Einzelkosten'!G184</f>
        <v>0</v>
      </c>
      <c r="G19" s="191">
        <f t="shared" si="1"/>
        <v>0</v>
      </c>
      <c r="H19" s="219">
        <f t="shared" si="2"/>
        <v>0</v>
      </c>
    </row>
    <row r="20" spans="1:8" ht="12.75">
      <c r="A20" s="297">
        <f>'II. Kurzbezeichnungen'!A29</f>
        <v>0</v>
      </c>
      <c r="B20" s="298">
        <f>'1.2. Personalkosten inkl. GK'!E41+'2. sonstige Einzelkosten'!C185</f>
        <v>0</v>
      </c>
      <c r="C20" s="298">
        <f>'1.2. Personalkosten inkl. GK'!F41+'2. sonstige Einzelkosten'!D185</f>
        <v>0</v>
      </c>
      <c r="D20" s="298">
        <f>'1.2. Personalkosten inkl. GK'!G41+'2. sonstige Einzelkosten'!E185</f>
        <v>0</v>
      </c>
      <c r="E20" s="298">
        <f>'1.2. Personalkosten inkl. GK'!H41+'2. sonstige Einzelkosten'!F185</f>
        <v>0</v>
      </c>
      <c r="F20" s="298">
        <f>'1.2. Personalkosten inkl. GK'!I41+'2. sonstige Einzelkosten'!G185</f>
        <v>0</v>
      </c>
      <c r="G20" s="191">
        <f t="shared" si="1"/>
        <v>0</v>
      </c>
      <c r="H20" s="219">
        <f t="shared" si="2"/>
        <v>0</v>
      </c>
    </row>
    <row r="21" spans="1:8" ht="12.75">
      <c r="A21" s="297">
        <f>'II. Kurzbezeichnungen'!A30</f>
        <v>0</v>
      </c>
      <c r="B21" s="298">
        <f>'1.2. Personalkosten inkl. GK'!E42+'2. sonstige Einzelkosten'!C186</f>
        <v>0</v>
      </c>
      <c r="C21" s="298">
        <f>'1.2. Personalkosten inkl. GK'!F42+'2. sonstige Einzelkosten'!D186</f>
        <v>0</v>
      </c>
      <c r="D21" s="298">
        <f>'1.2. Personalkosten inkl. GK'!G42+'2. sonstige Einzelkosten'!E186</f>
        <v>0</v>
      </c>
      <c r="E21" s="298">
        <f>'1.2. Personalkosten inkl. GK'!H42+'2. sonstige Einzelkosten'!F186</f>
        <v>0</v>
      </c>
      <c r="F21" s="298">
        <f>'1.2. Personalkosten inkl. GK'!I42+'2. sonstige Einzelkosten'!G186</f>
        <v>0</v>
      </c>
      <c r="G21" s="191">
        <f t="shared" si="1"/>
        <v>0</v>
      </c>
      <c r="H21" s="219">
        <f t="shared" si="2"/>
        <v>0</v>
      </c>
    </row>
    <row r="22" spans="1:8" ht="12.75">
      <c r="A22" s="297">
        <f>'II. Kurzbezeichnungen'!A31</f>
        <v>0</v>
      </c>
      <c r="B22" s="298">
        <f>'1.2. Personalkosten inkl. GK'!E43+'2. sonstige Einzelkosten'!C187</f>
        <v>0</v>
      </c>
      <c r="C22" s="298">
        <f>'1.2. Personalkosten inkl. GK'!F43+'2. sonstige Einzelkosten'!D187</f>
        <v>0</v>
      </c>
      <c r="D22" s="298">
        <f>'1.2. Personalkosten inkl. GK'!G43+'2. sonstige Einzelkosten'!E187</f>
        <v>0</v>
      </c>
      <c r="E22" s="298">
        <f>'1.2. Personalkosten inkl. GK'!H43+'2. sonstige Einzelkosten'!F187</f>
        <v>0</v>
      </c>
      <c r="F22" s="298">
        <f>'1.2. Personalkosten inkl. GK'!I43+'2. sonstige Einzelkosten'!G187</f>
        <v>0</v>
      </c>
      <c r="G22" s="191">
        <f t="shared" si="1"/>
        <v>0</v>
      </c>
      <c r="H22" s="219">
        <f t="shared" si="2"/>
        <v>0</v>
      </c>
    </row>
    <row r="23" spans="1:8" ht="12.75">
      <c r="A23" s="297">
        <f>'II. Kurzbezeichnungen'!A32</f>
        <v>0</v>
      </c>
      <c r="B23" s="298">
        <f>'1.2. Personalkosten inkl. GK'!E44+'2. sonstige Einzelkosten'!C188</f>
        <v>0</v>
      </c>
      <c r="C23" s="298">
        <f>'1.2. Personalkosten inkl. GK'!F44+'2. sonstige Einzelkosten'!D188</f>
        <v>0</v>
      </c>
      <c r="D23" s="298">
        <f>'1.2. Personalkosten inkl. GK'!G44+'2. sonstige Einzelkosten'!E188</f>
        <v>0</v>
      </c>
      <c r="E23" s="298">
        <f>'1.2. Personalkosten inkl. GK'!H44+'2. sonstige Einzelkosten'!F188</f>
        <v>0</v>
      </c>
      <c r="F23" s="298">
        <f>'1.2. Personalkosten inkl. GK'!I44+'2. sonstige Einzelkosten'!G188</f>
        <v>0</v>
      </c>
      <c r="G23" s="191">
        <f t="shared" si="1"/>
        <v>0</v>
      </c>
      <c r="H23" s="219">
        <f t="shared" si="2"/>
        <v>0</v>
      </c>
    </row>
    <row r="24" spans="1:8" ht="12.75">
      <c r="A24" s="297">
        <f>'II. Kurzbezeichnungen'!A33</f>
        <v>0</v>
      </c>
      <c r="B24" s="298">
        <f>'1.2. Personalkosten inkl. GK'!E45+'2. sonstige Einzelkosten'!C189</f>
        <v>0</v>
      </c>
      <c r="C24" s="298">
        <f>'1.2. Personalkosten inkl. GK'!F45+'2. sonstige Einzelkosten'!D189</f>
        <v>0</v>
      </c>
      <c r="D24" s="298">
        <f>'1.2. Personalkosten inkl. GK'!G45+'2. sonstige Einzelkosten'!E189</f>
        <v>0</v>
      </c>
      <c r="E24" s="298">
        <f>'1.2. Personalkosten inkl. GK'!H45+'2. sonstige Einzelkosten'!F189</f>
        <v>0</v>
      </c>
      <c r="F24" s="298">
        <f>'1.2. Personalkosten inkl. GK'!I45+'2. sonstige Einzelkosten'!G189</f>
        <v>0</v>
      </c>
      <c r="G24" s="191">
        <f t="shared" si="1"/>
        <v>0</v>
      </c>
      <c r="H24" s="219">
        <f t="shared" si="2"/>
        <v>0</v>
      </c>
    </row>
    <row r="25" spans="1:8" ht="12.75">
      <c r="A25" s="297">
        <f>'II. Kurzbezeichnungen'!A34</f>
        <v>0</v>
      </c>
      <c r="B25" s="298">
        <f>'1.2. Personalkosten inkl. GK'!E46+'2. sonstige Einzelkosten'!C190</f>
        <v>0</v>
      </c>
      <c r="C25" s="298">
        <f>'1.2. Personalkosten inkl. GK'!F46+'2. sonstige Einzelkosten'!D190</f>
        <v>0</v>
      </c>
      <c r="D25" s="298">
        <f>'1.2. Personalkosten inkl. GK'!G46+'2. sonstige Einzelkosten'!E190</f>
        <v>0</v>
      </c>
      <c r="E25" s="298">
        <f>'1.2. Personalkosten inkl. GK'!H46+'2. sonstige Einzelkosten'!F190</f>
        <v>0</v>
      </c>
      <c r="F25" s="298">
        <f>'1.2. Personalkosten inkl. GK'!I46+'2. sonstige Einzelkosten'!G190</f>
        <v>0</v>
      </c>
      <c r="G25" s="191">
        <f t="shared" si="1"/>
        <v>0</v>
      </c>
      <c r="H25" s="219">
        <f t="shared" si="2"/>
        <v>0</v>
      </c>
    </row>
    <row r="26" spans="1:8" ht="12.75">
      <c r="A26" s="297">
        <f>'II. Kurzbezeichnungen'!A35</f>
        <v>0</v>
      </c>
      <c r="B26" s="298">
        <f>'1.2. Personalkosten inkl. GK'!E47+'2. sonstige Einzelkosten'!C191</f>
        <v>0</v>
      </c>
      <c r="C26" s="298">
        <f>'1.2. Personalkosten inkl. GK'!F47+'2. sonstige Einzelkosten'!D191</f>
        <v>0</v>
      </c>
      <c r="D26" s="298">
        <f>'1.2. Personalkosten inkl. GK'!G47+'2. sonstige Einzelkosten'!E191</f>
        <v>0</v>
      </c>
      <c r="E26" s="298">
        <f>'1.2. Personalkosten inkl. GK'!H47+'2. sonstige Einzelkosten'!F191</f>
        <v>0</v>
      </c>
      <c r="F26" s="298">
        <f>'1.2. Personalkosten inkl. GK'!I47+'2. sonstige Einzelkosten'!G191</f>
        <v>0</v>
      </c>
      <c r="G26" s="191">
        <f t="shared" si="1"/>
        <v>0</v>
      </c>
      <c r="H26" s="219">
        <f t="shared" si="2"/>
        <v>0</v>
      </c>
    </row>
    <row r="27" spans="1:8" ht="12.75">
      <c r="A27" s="297">
        <f>'II. Kurzbezeichnungen'!A36</f>
        <v>0</v>
      </c>
      <c r="B27" s="298">
        <f>'1.2. Personalkosten inkl. GK'!E48+'2. sonstige Einzelkosten'!C192</f>
        <v>0</v>
      </c>
      <c r="C27" s="298">
        <f>'1.2. Personalkosten inkl. GK'!F48+'2. sonstige Einzelkosten'!D192</f>
        <v>0</v>
      </c>
      <c r="D27" s="298">
        <f>'1.2. Personalkosten inkl. GK'!G48+'2. sonstige Einzelkosten'!E192</f>
        <v>0</v>
      </c>
      <c r="E27" s="298">
        <f>'1.2. Personalkosten inkl. GK'!H48+'2. sonstige Einzelkosten'!F192</f>
        <v>0</v>
      </c>
      <c r="F27" s="298">
        <f>'1.2. Personalkosten inkl. GK'!I48+'2. sonstige Einzelkosten'!G192</f>
        <v>0</v>
      </c>
      <c r="G27" s="191">
        <f t="shared" si="1"/>
        <v>0</v>
      </c>
      <c r="H27" s="219">
        <f t="shared" si="2"/>
        <v>0</v>
      </c>
    </row>
    <row r="28" spans="1:8" ht="13.5" thickBot="1">
      <c r="A28" s="297">
        <f>'II. Kurzbezeichnungen'!A37</f>
        <v>0</v>
      </c>
      <c r="B28" s="306">
        <f>'1.2. Personalkosten inkl. GK'!E49+'2. sonstige Einzelkosten'!C193</f>
        <v>0</v>
      </c>
      <c r="C28" s="306">
        <f>'1.2. Personalkosten inkl. GK'!F49+'2. sonstige Einzelkosten'!D193</f>
        <v>0</v>
      </c>
      <c r="D28" s="306">
        <f>'1.2. Personalkosten inkl. GK'!G49+'2. sonstige Einzelkosten'!E193</f>
        <v>0</v>
      </c>
      <c r="E28" s="306">
        <f>'1.2. Personalkosten inkl. GK'!H49+'2. sonstige Einzelkosten'!F193</f>
        <v>0</v>
      </c>
      <c r="F28" s="306">
        <f>'1.2. Personalkosten inkl. GK'!I49+'2. sonstige Einzelkosten'!G193</f>
        <v>0</v>
      </c>
      <c r="G28" s="193">
        <f t="shared" si="1"/>
        <v>0</v>
      </c>
      <c r="H28" s="220">
        <f t="shared" si="2"/>
        <v>0</v>
      </c>
    </row>
    <row r="29" spans="1:8" ht="13.5" thickBot="1">
      <c r="A29" s="208" t="s">
        <v>30</v>
      </c>
      <c r="B29" s="189">
        <f aca="true" t="shared" si="3" ref="B29:H29">SUM(B14:B28)</f>
        <v>131298.2142857143</v>
      </c>
      <c r="C29" s="189">
        <f t="shared" si="3"/>
        <v>150840.15624999997</v>
      </c>
      <c r="D29" s="189">
        <f t="shared" si="3"/>
        <v>141897.00125892856</v>
      </c>
      <c r="E29" s="189">
        <f t="shared" si="3"/>
        <v>0</v>
      </c>
      <c r="F29" s="189">
        <f t="shared" si="3"/>
        <v>0</v>
      </c>
      <c r="G29" s="188">
        <f t="shared" si="3"/>
        <v>424035.3717946428</v>
      </c>
      <c r="H29" s="218">
        <f t="shared" si="3"/>
        <v>1</v>
      </c>
    </row>
    <row r="30" spans="1:8" ht="12.75" customHeight="1" thickBot="1">
      <c r="A30" s="107"/>
      <c r="B30" s="90"/>
      <c r="C30" s="90"/>
      <c r="D30" s="90"/>
      <c r="E30" s="90"/>
      <c r="F30" s="90"/>
      <c r="G30" s="90"/>
      <c r="H30" s="91"/>
    </row>
    <row r="31" spans="1:8" ht="40.5" customHeight="1" thickBot="1">
      <c r="A31" s="206" t="s">
        <v>117</v>
      </c>
      <c r="B31" s="224">
        <f aca="true" t="shared" si="4" ref="B31:G31">B8-B29</f>
        <v>0</v>
      </c>
      <c r="C31" s="188">
        <f t="shared" si="4"/>
        <v>0</v>
      </c>
      <c r="D31" s="188">
        <f t="shared" si="4"/>
        <v>0</v>
      </c>
      <c r="E31" s="188">
        <f t="shared" si="4"/>
        <v>0</v>
      </c>
      <c r="F31" s="188">
        <f t="shared" si="4"/>
        <v>0</v>
      </c>
      <c r="G31" s="189">
        <f t="shared" si="4"/>
        <v>0</v>
      </c>
      <c r="H31" s="92"/>
    </row>
    <row r="32" spans="1:8" ht="12.75" customHeight="1">
      <c r="A32" s="107"/>
      <c r="B32" s="90"/>
      <c r="C32" s="90"/>
      <c r="D32" s="90"/>
      <c r="E32" s="90"/>
      <c r="F32" s="90"/>
      <c r="G32" s="90"/>
      <c r="H32" s="91"/>
    </row>
    <row r="33" spans="1:8" ht="12.75" customHeight="1">
      <c r="A33" s="107"/>
      <c r="B33" s="90">
        <f>IF((B29-B8)&lt;=0.5,"","ACHTUNG - Differenzen!")</f>
      </c>
      <c r="C33" s="90"/>
      <c r="D33" s="90"/>
      <c r="E33" s="90"/>
      <c r="F33" s="90"/>
      <c r="G33" s="90"/>
      <c r="H33" s="91"/>
    </row>
    <row r="34" spans="1:8" ht="15.75" thickBot="1">
      <c r="A34" s="133" t="s">
        <v>115</v>
      </c>
      <c r="B34" s="90"/>
      <c r="C34" s="90"/>
      <c r="D34" s="90"/>
      <c r="E34" s="90"/>
      <c r="F34" s="90"/>
      <c r="G34" s="90"/>
      <c r="H34" s="91"/>
    </row>
    <row r="35" spans="1:8" ht="15.75" thickBot="1">
      <c r="A35" s="869" t="s">
        <v>77</v>
      </c>
      <c r="B35" s="870"/>
      <c r="C35" s="870"/>
      <c r="D35" s="870"/>
      <c r="E35" s="870"/>
      <c r="F35" s="870"/>
      <c r="G35" s="870"/>
      <c r="H35" s="871"/>
    </row>
    <row r="36" spans="1:8" ht="13.5" thickBot="1">
      <c r="A36" s="323" t="s">
        <v>44</v>
      </c>
      <c r="B36" s="212" t="s">
        <v>25</v>
      </c>
      <c r="C36" s="212" t="s">
        <v>26</v>
      </c>
      <c r="D36" s="212" t="s">
        <v>27</v>
      </c>
      <c r="E36" s="212" t="s">
        <v>28</v>
      </c>
      <c r="F36" s="212" t="s">
        <v>29</v>
      </c>
      <c r="G36" s="213" t="s">
        <v>31</v>
      </c>
      <c r="H36" s="213" t="s">
        <v>5</v>
      </c>
    </row>
    <row r="37" spans="1:8" ht="12.75">
      <c r="A37" s="307" t="str">
        <f>'II. Kurzbezeichnungen'!A7</f>
        <v>AP1</v>
      </c>
      <c r="B37" s="182">
        <f>'1.2. Personalkosten inkl. GK'!E58+'2. sonstige Einzelkosten'!C201</f>
        <v>9800</v>
      </c>
      <c r="C37" s="182">
        <f>'1.2. Personalkosten inkl. GK'!F58+'2. sonstige Einzelkosten'!D201</f>
        <v>10800</v>
      </c>
      <c r="D37" s="182">
        <f>'1.2. Personalkosten inkl. GK'!G58+'2. sonstige Einzelkosten'!E201</f>
        <v>9700</v>
      </c>
      <c r="E37" s="182">
        <f>'1.2. Personalkosten inkl. GK'!H58+'2. sonstige Einzelkosten'!F201</f>
        <v>0</v>
      </c>
      <c r="F37" s="182">
        <f>'1.2. Personalkosten inkl. GK'!I58+'2. sonstige Einzelkosten'!G201</f>
        <v>0</v>
      </c>
      <c r="G37" s="190">
        <f aca="true" t="shared" si="5" ref="G37:G46">SUM(B37:F37)</f>
        <v>30300</v>
      </c>
      <c r="H37" s="223">
        <f aca="true" t="shared" si="6" ref="H37:H46">IF(ISERROR(G37/$G$47)," ",(G37/$G$47))</f>
        <v>0.07145636563019563</v>
      </c>
    </row>
    <row r="38" spans="1:8" ht="12.75">
      <c r="A38" s="308" t="str">
        <f>'II. Kurzbezeichnungen'!A8</f>
        <v>AP2</v>
      </c>
      <c r="B38" s="182">
        <f>'1.2. Personalkosten inkl. GK'!E59+'2. sonstige Einzelkosten'!C202</f>
        <v>52021</v>
      </c>
      <c r="C38" s="182">
        <f>'1.2. Personalkosten inkl. GK'!F59+'2. sonstige Einzelkosten'!D202</f>
        <v>0</v>
      </c>
      <c r="D38" s="182">
        <f>'1.2. Personalkosten inkl. GK'!G59+'2. sonstige Einzelkosten'!E202</f>
        <v>0</v>
      </c>
      <c r="E38" s="182">
        <f>'1.2. Personalkosten inkl. GK'!H59+'2. sonstige Einzelkosten'!F202</f>
        <v>0</v>
      </c>
      <c r="F38" s="182">
        <f>'1.2. Personalkosten inkl. GK'!I59+'2. sonstige Einzelkosten'!G202</f>
        <v>0</v>
      </c>
      <c r="G38" s="191">
        <f t="shared" si="5"/>
        <v>52021</v>
      </c>
      <c r="H38" s="219">
        <f t="shared" si="6"/>
        <v>0.1226809107738748</v>
      </c>
    </row>
    <row r="39" spans="1:8" ht="12.75">
      <c r="A39" s="308" t="str">
        <f>'II. Kurzbezeichnungen'!A9</f>
        <v>AP3</v>
      </c>
      <c r="B39" s="182">
        <f>'1.2. Personalkosten inkl. GK'!E60+'2. sonstige Einzelkosten'!C203</f>
        <v>69477</v>
      </c>
      <c r="C39" s="182">
        <f>'1.2. Personalkosten inkl. GK'!F60+'2. sonstige Einzelkosten'!D203</f>
        <v>37739</v>
      </c>
      <c r="D39" s="182">
        <f>'1.2. Personalkosten inkl. GK'!G60+'2. sonstige Einzelkosten'!E203</f>
        <v>10000</v>
      </c>
      <c r="E39" s="182">
        <f>'1.2. Personalkosten inkl. GK'!H60+'2. sonstige Einzelkosten'!F203</f>
        <v>0</v>
      </c>
      <c r="F39" s="182">
        <f>'1.2. Personalkosten inkl. GK'!I60+'2. sonstige Einzelkosten'!G203</f>
        <v>0</v>
      </c>
      <c r="G39" s="191">
        <f t="shared" si="5"/>
        <v>117216</v>
      </c>
      <c r="H39" s="219">
        <f t="shared" si="6"/>
        <v>0.2764300116735647</v>
      </c>
    </row>
    <row r="40" spans="1:8" ht="12.75">
      <c r="A40" s="308" t="str">
        <f>'II. Kurzbezeichnungen'!A10</f>
        <v>AP4</v>
      </c>
      <c r="B40" s="182">
        <f>'1.2. Personalkosten inkl. GK'!E61+'2. sonstige Einzelkosten'!C204</f>
        <v>0</v>
      </c>
      <c r="C40" s="182">
        <f>'1.2. Personalkosten inkl. GK'!F61+'2. sonstige Einzelkosten'!D204</f>
        <v>102301</v>
      </c>
      <c r="D40" s="182">
        <f>'1.2. Personalkosten inkl. GK'!G61+'2. sonstige Einzelkosten'!E204</f>
        <v>24590</v>
      </c>
      <c r="E40" s="182">
        <f>'1.2. Personalkosten inkl. GK'!H61+'2. sonstige Einzelkosten'!F204</f>
        <v>0</v>
      </c>
      <c r="F40" s="182">
        <f>'1.2. Personalkosten inkl. GK'!I61+'2. sonstige Einzelkosten'!G204</f>
        <v>0</v>
      </c>
      <c r="G40" s="191">
        <f t="shared" si="5"/>
        <v>126891</v>
      </c>
      <c r="H40" s="219">
        <f t="shared" si="6"/>
        <v>0.2992465244614242</v>
      </c>
    </row>
    <row r="41" spans="1:8" ht="12.75">
      <c r="A41" s="308" t="str">
        <f>'II. Kurzbezeichnungen'!A11</f>
        <v>AP5</v>
      </c>
      <c r="B41" s="182">
        <f>'1.2. Personalkosten inkl. GK'!E62+'2. sonstige Einzelkosten'!C205</f>
        <v>0</v>
      </c>
      <c r="C41" s="182">
        <f>'1.2. Personalkosten inkl. GK'!F62+'2. sonstige Einzelkosten'!D205</f>
        <v>0</v>
      </c>
      <c r="D41" s="182">
        <f>'1.2. Personalkosten inkl. GK'!G62+'2. sonstige Einzelkosten'!E205</f>
        <v>97607</v>
      </c>
      <c r="E41" s="182">
        <f>'1.2. Personalkosten inkl. GK'!H62+'2. sonstige Einzelkosten'!F205</f>
        <v>0</v>
      </c>
      <c r="F41" s="182">
        <f>'1.2. Personalkosten inkl. GK'!I62+'2. sonstige Einzelkosten'!G205</f>
        <v>0</v>
      </c>
      <c r="G41" s="191">
        <f t="shared" si="5"/>
        <v>97607</v>
      </c>
      <c r="H41" s="219">
        <f t="shared" si="6"/>
        <v>0.23018618746094072</v>
      </c>
    </row>
    <row r="42" spans="1:8" ht="12.75">
      <c r="A42" s="308">
        <f>'II. Kurzbezeichnungen'!A12</f>
        <v>0</v>
      </c>
      <c r="B42" s="182">
        <f>'1.2. Personalkosten inkl. GK'!E63+'2. sonstige Einzelkosten'!C206</f>
        <v>0</v>
      </c>
      <c r="C42" s="182">
        <f>'1.2. Personalkosten inkl. GK'!F63+'2. sonstige Einzelkosten'!D206</f>
        <v>0</v>
      </c>
      <c r="D42" s="182">
        <f>'1.2. Personalkosten inkl. GK'!G63+'2. sonstige Einzelkosten'!E206</f>
        <v>0</v>
      </c>
      <c r="E42" s="182">
        <f>'1.2. Personalkosten inkl. GK'!H63+'2. sonstige Einzelkosten'!F206</f>
        <v>0</v>
      </c>
      <c r="F42" s="182">
        <f>'1.2. Personalkosten inkl. GK'!I63+'2. sonstige Einzelkosten'!G206</f>
        <v>0</v>
      </c>
      <c r="G42" s="191">
        <f t="shared" si="5"/>
        <v>0</v>
      </c>
      <c r="H42" s="219">
        <f t="shared" si="6"/>
        <v>0</v>
      </c>
    </row>
    <row r="43" spans="1:8" ht="12.75">
      <c r="A43" s="308">
        <f>'II. Kurzbezeichnungen'!A13</f>
        <v>0</v>
      </c>
      <c r="B43" s="182">
        <f>'1.2. Personalkosten inkl. GK'!E64+'2. sonstige Einzelkosten'!C207</f>
        <v>0</v>
      </c>
      <c r="C43" s="182">
        <f>'1.2. Personalkosten inkl. GK'!F64+'2. sonstige Einzelkosten'!D207</f>
        <v>0</v>
      </c>
      <c r="D43" s="182">
        <f>'1.2. Personalkosten inkl. GK'!G64+'2. sonstige Einzelkosten'!E207</f>
        <v>0</v>
      </c>
      <c r="E43" s="182">
        <f>'1.2. Personalkosten inkl. GK'!H64+'2. sonstige Einzelkosten'!F207</f>
        <v>0</v>
      </c>
      <c r="F43" s="182">
        <f>'1.2. Personalkosten inkl. GK'!I64+'2. sonstige Einzelkosten'!G207</f>
        <v>0</v>
      </c>
      <c r="G43" s="191">
        <f t="shared" si="5"/>
        <v>0</v>
      </c>
      <c r="H43" s="219">
        <f t="shared" si="6"/>
        <v>0</v>
      </c>
    </row>
    <row r="44" spans="1:8" ht="12.75">
      <c r="A44" s="308">
        <f>'II. Kurzbezeichnungen'!A14</f>
        <v>0</v>
      </c>
      <c r="B44" s="182">
        <f>'1.2. Personalkosten inkl. GK'!E65+'2. sonstige Einzelkosten'!C208</f>
        <v>0</v>
      </c>
      <c r="C44" s="182">
        <f>'1.2. Personalkosten inkl. GK'!F65+'2. sonstige Einzelkosten'!D208</f>
        <v>0</v>
      </c>
      <c r="D44" s="182">
        <f>'1.2. Personalkosten inkl. GK'!G65+'2. sonstige Einzelkosten'!E208</f>
        <v>0</v>
      </c>
      <c r="E44" s="182">
        <f>'1.2. Personalkosten inkl. GK'!H65+'2. sonstige Einzelkosten'!F208</f>
        <v>0</v>
      </c>
      <c r="F44" s="182">
        <f>'1.2. Personalkosten inkl. GK'!I65+'2. sonstige Einzelkosten'!G208</f>
        <v>0</v>
      </c>
      <c r="G44" s="191">
        <f t="shared" si="5"/>
        <v>0</v>
      </c>
      <c r="H44" s="219">
        <f t="shared" si="6"/>
        <v>0</v>
      </c>
    </row>
    <row r="45" spans="1:8" ht="12.75">
      <c r="A45" s="308">
        <f>'II. Kurzbezeichnungen'!A15</f>
        <v>0</v>
      </c>
      <c r="B45" s="182">
        <f>'1.2. Personalkosten inkl. GK'!E66+'2. sonstige Einzelkosten'!C209</f>
        <v>0</v>
      </c>
      <c r="C45" s="182">
        <f>'1.2. Personalkosten inkl. GK'!F66+'2. sonstige Einzelkosten'!D209</f>
        <v>0</v>
      </c>
      <c r="D45" s="182">
        <f>'1.2. Personalkosten inkl. GK'!G66+'2. sonstige Einzelkosten'!E209</f>
        <v>0</v>
      </c>
      <c r="E45" s="182">
        <f>'1.2. Personalkosten inkl. GK'!H66+'2. sonstige Einzelkosten'!F209</f>
        <v>0</v>
      </c>
      <c r="F45" s="182">
        <f>'1.2. Personalkosten inkl. GK'!I66+'2. sonstige Einzelkosten'!G209</f>
        <v>0</v>
      </c>
      <c r="G45" s="191">
        <f t="shared" si="5"/>
        <v>0</v>
      </c>
      <c r="H45" s="219">
        <f t="shared" si="6"/>
        <v>0</v>
      </c>
    </row>
    <row r="46" spans="1:8" ht="13.5" thickBot="1">
      <c r="A46" s="308">
        <f>'II. Kurzbezeichnungen'!A16</f>
        <v>0</v>
      </c>
      <c r="B46" s="182">
        <f>'1.2. Personalkosten inkl. GK'!E67+'2. sonstige Einzelkosten'!C210</f>
        <v>0</v>
      </c>
      <c r="C46" s="182">
        <f>'1.2. Personalkosten inkl. GK'!F67+'2. sonstige Einzelkosten'!D210</f>
        <v>0</v>
      </c>
      <c r="D46" s="182">
        <f>'1.2. Personalkosten inkl. GK'!G67+'2. sonstige Einzelkosten'!E210</f>
        <v>0</v>
      </c>
      <c r="E46" s="182">
        <f>'1.2. Personalkosten inkl. GK'!H67+'2. sonstige Einzelkosten'!F210</f>
        <v>0</v>
      </c>
      <c r="F46" s="182">
        <f>'1.2. Personalkosten inkl. GK'!I67+'2. sonstige Einzelkosten'!G210</f>
        <v>0</v>
      </c>
      <c r="G46" s="191">
        <f t="shared" si="5"/>
        <v>0</v>
      </c>
      <c r="H46" s="219">
        <f t="shared" si="6"/>
        <v>0</v>
      </c>
    </row>
    <row r="47" spans="1:8" ht="13.5" thickBot="1">
      <c r="A47" s="221" t="s">
        <v>30</v>
      </c>
      <c r="B47" s="189">
        <f aca="true" t="shared" si="7" ref="B47:H47">SUM(B37:B46)</f>
        <v>131298</v>
      </c>
      <c r="C47" s="188">
        <f t="shared" si="7"/>
        <v>150840</v>
      </c>
      <c r="D47" s="188">
        <f t="shared" si="7"/>
        <v>141897</v>
      </c>
      <c r="E47" s="188">
        <f t="shared" si="7"/>
        <v>0</v>
      </c>
      <c r="F47" s="188">
        <f t="shared" si="7"/>
        <v>0</v>
      </c>
      <c r="G47" s="188">
        <f t="shared" si="7"/>
        <v>424035</v>
      </c>
      <c r="H47" s="222">
        <f t="shared" si="7"/>
        <v>1</v>
      </c>
    </row>
    <row r="48" spans="2:7" ht="13.5" thickBot="1">
      <c r="B48" s="53"/>
      <c r="C48" s="53"/>
      <c r="D48" s="53"/>
      <c r="E48" s="53"/>
      <c r="F48" s="53"/>
      <c r="G48" s="53"/>
    </row>
    <row r="49" spans="1:7" ht="43.5" customHeight="1" thickBot="1">
      <c r="A49" s="206" t="s">
        <v>118</v>
      </c>
      <c r="B49" s="224">
        <f aca="true" t="shared" si="8" ref="B49:G49">B8-B47</f>
        <v>0.21428571428987198</v>
      </c>
      <c r="C49" s="188">
        <f t="shared" si="8"/>
        <v>0.15625</v>
      </c>
      <c r="D49" s="188">
        <f t="shared" si="8"/>
        <v>0.0012589285615831614</v>
      </c>
      <c r="E49" s="188">
        <f t="shared" si="8"/>
        <v>0</v>
      </c>
      <c r="F49" s="188">
        <f t="shared" si="8"/>
        <v>0</v>
      </c>
      <c r="G49" s="189">
        <f t="shared" si="8"/>
        <v>0.3717946428223513</v>
      </c>
    </row>
  </sheetData>
  <mergeCells count="3">
    <mergeCell ref="A4:H4"/>
    <mergeCell ref="A35:H35"/>
    <mergeCell ref="A12:H12"/>
  </mergeCells>
  <printOptions/>
  <pageMargins left="0.6" right="0.4" top="1" bottom="0.984251968503937" header="0.5118110236220472" footer="0.5118110236220472"/>
  <pageSetup horizontalDpi="600" verticalDpi="600" orientation="portrait" paperSize="9" scale="82" r:id="rId2"/>
  <headerFooter alignWithMargins="0">
    <oddHeader>&amp;RTeil B - FHplus in COIN
&amp;D</oddHeader>
    <oddFooter>&amp;L&amp;F/&amp;A&amp;RSeite &amp;P von &amp;N</oddFooter>
  </headerFooter>
  <drawing r:id="rId1"/>
</worksheet>
</file>

<file path=xl/worksheets/sheet9.xml><?xml version="1.0" encoding="utf-8"?>
<worksheet xmlns="http://schemas.openxmlformats.org/spreadsheetml/2006/main" xmlns:r="http://schemas.openxmlformats.org/officeDocument/2006/relationships">
  <sheetPr>
    <tabColor indexed="10"/>
  </sheetPr>
  <dimension ref="A1:P23"/>
  <sheetViews>
    <sheetView showZeros="0" zoomScaleSheetLayoutView="100" workbookViewId="0" topLeftCell="A1">
      <selection activeCell="G10" sqref="G10"/>
    </sheetView>
  </sheetViews>
  <sheetFormatPr defaultColWidth="11.421875" defaultRowHeight="12.75"/>
  <cols>
    <col min="1" max="1" width="25.00390625" style="0" customWidth="1"/>
    <col min="2" max="14" width="10.7109375" style="0" customWidth="1"/>
  </cols>
  <sheetData>
    <row r="1" spans="1:16" ht="15.75">
      <c r="A1" s="22" t="s">
        <v>122</v>
      </c>
      <c r="N1" s="66" t="str">
        <f>'I. Deckblatt'!C16</f>
        <v>TEST</v>
      </c>
      <c r="P1" s="51"/>
    </row>
    <row r="2" spans="1:11" ht="12.75">
      <c r="A2" s="89"/>
      <c r="G2" s="66"/>
      <c r="K2" s="51"/>
    </row>
    <row r="3" spans="1:14" s="15" customFormat="1" ht="15.75" thickBot="1">
      <c r="A3" s="133" t="s">
        <v>123</v>
      </c>
      <c r="B3"/>
      <c r="C3"/>
      <c r="D3"/>
      <c r="E3"/>
      <c r="F3"/>
      <c r="G3"/>
      <c r="H3"/>
      <c r="I3"/>
      <c r="J3"/>
      <c r="K3"/>
      <c r="L3"/>
      <c r="M3"/>
      <c r="N3"/>
    </row>
    <row r="4" spans="1:14" s="15" customFormat="1" ht="15.75" thickBot="1">
      <c r="A4" s="869" t="s">
        <v>119</v>
      </c>
      <c r="B4" s="870"/>
      <c r="C4" s="870"/>
      <c r="D4" s="870"/>
      <c r="E4" s="870"/>
      <c r="F4" s="870"/>
      <c r="G4" s="870"/>
      <c r="H4" s="870"/>
      <c r="I4" s="870"/>
      <c r="J4" s="870"/>
      <c r="K4" s="870"/>
      <c r="L4" s="870"/>
      <c r="M4" s="870"/>
      <c r="N4" s="871"/>
    </row>
    <row r="5" spans="1:14" s="15" customFormat="1" ht="15.75" customHeight="1" thickBot="1">
      <c r="A5" s="874" t="s">
        <v>120</v>
      </c>
      <c r="B5" s="876" t="s">
        <v>25</v>
      </c>
      <c r="C5" s="877"/>
      <c r="D5" s="876" t="s">
        <v>26</v>
      </c>
      <c r="E5" s="877"/>
      <c r="F5" s="876" t="s">
        <v>27</v>
      </c>
      <c r="G5" s="877"/>
      <c r="H5" s="876" t="s">
        <v>28</v>
      </c>
      <c r="I5" s="877"/>
      <c r="J5" s="876" t="s">
        <v>29</v>
      </c>
      <c r="K5" s="877"/>
      <c r="L5" s="876" t="s">
        <v>31</v>
      </c>
      <c r="M5" s="877"/>
      <c r="N5" s="872" t="s">
        <v>31</v>
      </c>
    </row>
    <row r="6" spans="1:14" s="15" customFormat="1" ht="15" customHeight="1" thickBot="1">
      <c r="A6" s="875"/>
      <c r="B6" s="226" t="s">
        <v>14</v>
      </c>
      <c r="C6" s="228" t="s">
        <v>15</v>
      </c>
      <c r="D6" s="226" t="s">
        <v>14</v>
      </c>
      <c r="E6" s="229" t="s">
        <v>15</v>
      </c>
      <c r="F6" s="230" t="s">
        <v>14</v>
      </c>
      <c r="G6" s="231" t="s">
        <v>15</v>
      </c>
      <c r="H6" s="230" t="s">
        <v>14</v>
      </c>
      <c r="I6" s="231" t="s">
        <v>15</v>
      </c>
      <c r="J6" s="230" t="s">
        <v>14</v>
      </c>
      <c r="K6" s="227" t="s">
        <v>15</v>
      </c>
      <c r="L6" s="230" t="s">
        <v>14</v>
      </c>
      <c r="M6" s="227" t="s">
        <v>15</v>
      </c>
      <c r="N6" s="873"/>
    </row>
    <row r="7" spans="1:14" ht="12.75">
      <c r="A7" s="299" t="str">
        <f>'II. Kurzbezeichnungen'!A23</f>
        <v>G4</v>
      </c>
      <c r="B7" s="55">
        <v>10000</v>
      </c>
      <c r="C7" s="62">
        <f>'3. Gesamtkosten'!B14</f>
        <v>7142.857142857143</v>
      </c>
      <c r="D7" s="54">
        <v>13000</v>
      </c>
      <c r="E7" s="62">
        <f>'3. Gesamtkosten'!C14</f>
        <v>8294.196428571428</v>
      </c>
      <c r="F7" s="54">
        <v>25000</v>
      </c>
      <c r="G7" s="57">
        <f>'3. Gesamtkosten'!D14</f>
        <v>9175.50089285714</v>
      </c>
      <c r="H7" s="54"/>
      <c r="I7" s="57"/>
      <c r="J7" s="54"/>
      <c r="K7" s="69"/>
      <c r="L7" s="233">
        <f>B7+D7+F7+H7+J7</f>
        <v>48000</v>
      </c>
      <c r="M7" s="234">
        <f>C7+E7+G7+I7+K7</f>
        <v>24612.554464285713</v>
      </c>
      <c r="N7" s="235">
        <f>L7+M7</f>
        <v>72612.55446428571</v>
      </c>
    </row>
    <row r="8" spans="1:14" ht="12.75">
      <c r="A8" s="299" t="str">
        <f>'II. Kurzbezeichnungen'!A24</f>
        <v>WHR</v>
      </c>
      <c r="B8" s="56">
        <v>7000</v>
      </c>
      <c r="C8" s="62">
        <f>'3. Gesamtkosten'!B15</f>
        <v>3857.142857142857</v>
      </c>
      <c r="D8" s="54">
        <v>11000</v>
      </c>
      <c r="E8" s="62">
        <f>'3. Gesamtkosten'!C15</f>
        <v>6781.714285714284</v>
      </c>
      <c r="F8" s="54">
        <v>20000</v>
      </c>
      <c r="G8" s="57">
        <f>'3. Gesamtkosten'!D15</f>
        <v>8028.373999999998</v>
      </c>
      <c r="H8" s="52"/>
      <c r="I8" s="58"/>
      <c r="J8" s="52"/>
      <c r="K8" s="70"/>
      <c r="L8" s="236">
        <f>B8+D8+F8+H8+J8</f>
        <v>38000</v>
      </c>
      <c r="M8" s="237">
        <f>C8+E8+G8+I8+K8</f>
        <v>18667.23114285714</v>
      </c>
      <c r="N8" s="182">
        <f>L8+M8</f>
        <v>56667.23114285714</v>
      </c>
    </row>
    <row r="9" spans="1:14" ht="12.75">
      <c r="A9" s="299" t="str">
        <f>'II. Kurzbezeichnungen'!A25</f>
        <v>FH</v>
      </c>
      <c r="B9" s="56"/>
      <c r="C9" s="59">
        <f>'5. Finanzierung'!C21</f>
        <v>37649</v>
      </c>
      <c r="D9" s="52"/>
      <c r="E9" s="59">
        <f>'5. Finanzierung'!D21</f>
        <v>36344</v>
      </c>
      <c r="F9" s="52"/>
      <c r="G9" s="58">
        <f>'5. Finanzierung'!E21</f>
        <v>8745</v>
      </c>
      <c r="H9" s="52"/>
      <c r="I9" s="58"/>
      <c r="J9" s="52"/>
      <c r="K9" s="70"/>
      <c r="L9" s="236">
        <f aca="true" t="shared" si="0" ref="L9:L21">B9+D9+F9+H9+J9</f>
        <v>0</v>
      </c>
      <c r="M9" s="237">
        <f aca="true" t="shared" si="1" ref="M9:M21">C9+E9+G9+I9+K9</f>
        <v>82738</v>
      </c>
      <c r="N9" s="182">
        <f aca="true" t="shared" si="2" ref="N9:N21">L9+M9</f>
        <v>82738</v>
      </c>
    </row>
    <row r="10" spans="1:14" ht="12.75">
      <c r="A10" s="299">
        <f>'II. Kurzbezeichnungen'!A26</f>
        <v>0</v>
      </c>
      <c r="B10" s="56"/>
      <c r="C10" s="59"/>
      <c r="D10" s="52"/>
      <c r="E10" s="59"/>
      <c r="F10" s="52"/>
      <c r="G10" s="58"/>
      <c r="H10" s="52"/>
      <c r="I10" s="58"/>
      <c r="J10" s="52"/>
      <c r="K10" s="70"/>
      <c r="L10" s="236">
        <f t="shared" si="0"/>
        <v>0</v>
      </c>
      <c r="M10" s="237">
        <f t="shared" si="1"/>
        <v>0</v>
      </c>
      <c r="N10" s="182">
        <f t="shared" si="2"/>
        <v>0</v>
      </c>
    </row>
    <row r="11" spans="1:14" ht="12.75">
      <c r="A11" s="299">
        <f>'II. Kurzbezeichnungen'!A27</f>
        <v>0</v>
      </c>
      <c r="B11" s="56"/>
      <c r="C11" s="59"/>
      <c r="D11" s="52"/>
      <c r="E11" s="59"/>
      <c r="F11" s="52"/>
      <c r="G11" s="58"/>
      <c r="H11" s="52"/>
      <c r="I11" s="58"/>
      <c r="J11" s="52"/>
      <c r="K11" s="70"/>
      <c r="L11" s="236">
        <f t="shared" si="0"/>
        <v>0</v>
      </c>
      <c r="M11" s="237">
        <f t="shared" si="1"/>
        <v>0</v>
      </c>
      <c r="N11" s="182">
        <f t="shared" si="2"/>
        <v>0</v>
      </c>
    </row>
    <row r="12" spans="1:14" ht="12.75">
      <c r="A12" s="299">
        <f>'II. Kurzbezeichnungen'!A28</f>
        <v>0</v>
      </c>
      <c r="B12" s="56"/>
      <c r="C12" s="59"/>
      <c r="D12" s="52"/>
      <c r="E12" s="59"/>
      <c r="F12" s="52"/>
      <c r="G12" s="58"/>
      <c r="H12" s="52"/>
      <c r="I12" s="58"/>
      <c r="J12" s="52"/>
      <c r="K12" s="70"/>
      <c r="L12" s="236">
        <f t="shared" si="0"/>
        <v>0</v>
      </c>
      <c r="M12" s="237">
        <f t="shared" si="1"/>
        <v>0</v>
      </c>
      <c r="N12" s="182">
        <f t="shared" si="2"/>
        <v>0</v>
      </c>
    </row>
    <row r="13" spans="1:14" ht="12.75">
      <c r="A13" s="299">
        <f>'II. Kurzbezeichnungen'!A29</f>
        <v>0</v>
      </c>
      <c r="B13" s="56"/>
      <c r="C13" s="59"/>
      <c r="D13" s="52"/>
      <c r="E13" s="59"/>
      <c r="F13" s="52"/>
      <c r="G13" s="58"/>
      <c r="H13" s="52"/>
      <c r="I13" s="58"/>
      <c r="J13" s="52"/>
      <c r="K13" s="70"/>
      <c r="L13" s="236">
        <f t="shared" si="0"/>
        <v>0</v>
      </c>
      <c r="M13" s="237">
        <f t="shared" si="1"/>
        <v>0</v>
      </c>
      <c r="N13" s="182">
        <f t="shared" si="2"/>
        <v>0</v>
      </c>
    </row>
    <row r="14" spans="1:14" ht="12.75">
      <c r="A14" s="299">
        <f>'II. Kurzbezeichnungen'!A30</f>
        <v>0</v>
      </c>
      <c r="B14" s="56"/>
      <c r="C14" s="59"/>
      <c r="D14" s="52"/>
      <c r="E14" s="59"/>
      <c r="F14" s="52"/>
      <c r="G14" s="58"/>
      <c r="H14" s="52"/>
      <c r="I14" s="58"/>
      <c r="J14" s="52"/>
      <c r="K14" s="70"/>
      <c r="L14" s="236">
        <f t="shared" si="0"/>
        <v>0</v>
      </c>
      <c r="M14" s="237">
        <f t="shared" si="1"/>
        <v>0</v>
      </c>
      <c r="N14" s="182">
        <f t="shared" si="2"/>
        <v>0</v>
      </c>
    </row>
    <row r="15" spans="1:14" ht="12.75">
      <c r="A15" s="299">
        <f>'II. Kurzbezeichnungen'!A31</f>
        <v>0</v>
      </c>
      <c r="B15" s="56"/>
      <c r="C15" s="59"/>
      <c r="D15" s="52"/>
      <c r="E15" s="59"/>
      <c r="F15" s="52"/>
      <c r="G15" s="58"/>
      <c r="H15" s="52"/>
      <c r="I15" s="58"/>
      <c r="J15" s="52"/>
      <c r="K15" s="70"/>
      <c r="L15" s="236">
        <f t="shared" si="0"/>
        <v>0</v>
      </c>
      <c r="M15" s="237">
        <f t="shared" si="1"/>
        <v>0</v>
      </c>
      <c r="N15" s="182">
        <f t="shared" si="2"/>
        <v>0</v>
      </c>
    </row>
    <row r="16" spans="1:14" ht="12.75">
      <c r="A16" s="299">
        <f>'II. Kurzbezeichnungen'!A32</f>
        <v>0</v>
      </c>
      <c r="B16" s="56"/>
      <c r="C16" s="59"/>
      <c r="D16" s="52"/>
      <c r="E16" s="59"/>
      <c r="F16" s="52"/>
      <c r="G16" s="58"/>
      <c r="H16" s="52"/>
      <c r="I16" s="58"/>
      <c r="J16" s="52"/>
      <c r="K16" s="70"/>
      <c r="L16" s="236">
        <f t="shared" si="0"/>
        <v>0</v>
      </c>
      <c r="M16" s="237">
        <f t="shared" si="1"/>
        <v>0</v>
      </c>
      <c r="N16" s="182">
        <f t="shared" si="2"/>
        <v>0</v>
      </c>
    </row>
    <row r="17" spans="1:14" ht="12.75">
      <c r="A17" s="299">
        <f>'II. Kurzbezeichnungen'!A33</f>
        <v>0</v>
      </c>
      <c r="B17" s="56"/>
      <c r="C17" s="59"/>
      <c r="D17" s="52"/>
      <c r="E17" s="59"/>
      <c r="F17" s="52"/>
      <c r="G17" s="58"/>
      <c r="H17" s="52"/>
      <c r="I17" s="58"/>
      <c r="J17" s="52"/>
      <c r="K17" s="70"/>
      <c r="L17" s="236">
        <f t="shared" si="0"/>
        <v>0</v>
      </c>
      <c r="M17" s="237">
        <f t="shared" si="1"/>
        <v>0</v>
      </c>
      <c r="N17" s="182">
        <f t="shared" si="2"/>
        <v>0</v>
      </c>
    </row>
    <row r="18" spans="1:14" ht="12.75">
      <c r="A18" s="299">
        <f>'II. Kurzbezeichnungen'!A34</f>
        <v>0</v>
      </c>
      <c r="B18" s="56"/>
      <c r="C18" s="59"/>
      <c r="D18" s="52"/>
      <c r="E18" s="59"/>
      <c r="F18" s="52"/>
      <c r="G18" s="58"/>
      <c r="H18" s="52"/>
      <c r="I18" s="58"/>
      <c r="J18" s="52"/>
      <c r="K18" s="70"/>
      <c r="L18" s="236">
        <f t="shared" si="0"/>
        <v>0</v>
      </c>
      <c r="M18" s="237">
        <f t="shared" si="1"/>
        <v>0</v>
      </c>
      <c r="N18" s="182">
        <f t="shared" si="2"/>
        <v>0</v>
      </c>
    </row>
    <row r="19" spans="1:14" ht="12.75">
      <c r="A19" s="299">
        <f>'II. Kurzbezeichnungen'!A35</f>
        <v>0</v>
      </c>
      <c r="B19" s="56"/>
      <c r="C19" s="59"/>
      <c r="D19" s="52"/>
      <c r="E19" s="59"/>
      <c r="F19" s="52"/>
      <c r="G19" s="58"/>
      <c r="H19" s="52"/>
      <c r="I19" s="58"/>
      <c r="J19" s="52"/>
      <c r="K19" s="70"/>
      <c r="L19" s="236">
        <f t="shared" si="0"/>
        <v>0</v>
      </c>
      <c r="M19" s="237">
        <f t="shared" si="1"/>
        <v>0</v>
      </c>
      <c r="N19" s="182">
        <f t="shared" si="2"/>
        <v>0</v>
      </c>
    </row>
    <row r="20" spans="1:14" ht="12.75">
      <c r="A20" s="299">
        <f>'II. Kurzbezeichnungen'!A36</f>
        <v>0</v>
      </c>
      <c r="B20" s="56"/>
      <c r="C20" s="59"/>
      <c r="D20" s="52"/>
      <c r="E20" s="59"/>
      <c r="F20" s="52"/>
      <c r="G20" s="58"/>
      <c r="H20" s="52"/>
      <c r="I20" s="58"/>
      <c r="J20" s="52"/>
      <c r="K20" s="70"/>
      <c r="L20" s="236">
        <f t="shared" si="0"/>
        <v>0</v>
      </c>
      <c r="M20" s="237">
        <f t="shared" si="1"/>
        <v>0</v>
      </c>
      <c r="N20" s="182">
        <f t="shared" si="2"/>
        <v>0</v>
      </c>
    </row>
    <row r="21" spans="1:14" ht="13.5" thickBot="1">
      <c r="A21" s="299">
        <f>'II. Kurzbezeichnungen'!A37</f>
        <v>0</v>
      </c>
      <c r="B21" s="63"/>
      <c r="C21" s="77"/>
      <c r="D21" s="72"/>
      <c r="E21" s="60"/>
      <c r="F21" s="72"/>
      <c r="G21" s="61"/>
      <c r="H21" s="72"/>
      <c r="I21" s="61"/>
      <c r="J21" s="72"/>
      <c r="K21" s="71"/>
      <c r="L21" s="236">
        <f t="shared" si="0"/>
        <v>0</v>
      </c>
      <c r="M21" s="237">
        <f t="shared" si="1"/>
        <v>0</v>
      </c>
      <c r="N21" s="182">
        <f t="shared" si="2"/>
        <v>0</v>
      </c>
    </row>
    <row r="22" spans="1:14" ht="13.5" thickBot="1">
      <c r="A22" s="232" t="s">
        <v>30</v>
      </c>
      <c r="B22" s="176">
        <f aca="true" t="shared" si="3" ref="B22:I22">SUM(B$7:B$21)</f>
        <v>17000</v>
      </c>
      <c r="C22" s="239">
        <f t="shared" si="3"/>
        <v>48649</v>
      </c>
      <c r="D22" s="238">
        <f t="shared" si="3"/>
        <v>24000</v>
      </c>
      <c r="E22" s="239">
        <f t="shared" si="3"/>
        <v>51419.91071428571</v>
      </c>
      <c r="F22" s="238">
        <f t="shared" si="3"/>
        <v>45000</v>
      </c>
      <c r="G22" s="240">
        <f t="shared" si="3"/>
        <v>25948.874892857137</v>
      </c>
      <c r="H22" s="238">
        <f t="shared" si="3"/>
        <v>0</v>
      </c>
      <c r="I22" s="240">
        <f t="shared" si="3"/>
        <v>0</v>
      </c>
      <c r="J22" s="238">
        <f>SUM(J7:J21)</f>
        <v>0</v>
      </c>
      <c r="K22" s="188">
        <f>SUM(K7:K21)</f>
        <v>0</v>
      </c>
      <c r="L22" s="238">
        <f>SUM(L7:L21)</f>
        <v>86000</v>
      </c>
      <c r="M22" s="188">
        <f>SUM(M7:M21)</f>
        <v>126017.78560714285</v>
      </c>
      <c r="N22" s="189">
        <f>SUM(N7:N21)</f>
        <v>212017.78560714284</v>
      </c>
    </row>
    <row r="23" spans="2:12" ht="12.75">
      <c r="B23" s="53"/>
      <c r="C23" s="53"/>
      <c r="D23" s="53"/>
      <c r="E23" s="53"/>
      <c r="F23" s="53"/>
      <c r="G23" s="53"/>
      <c r="H23" s="53"/>
      <c r="I23" s="53"/>
      <c r="J23" s="53"/>
      <c r="K23" s="78"/>
      <c r="L23" s="78"/>
    </row>
  </sheetData>
  <mergeCells count="9">
    <mergeCell ref="N5:N6"/>
    <mergeCell ref="A5:A6"/>
    <mergeCell ref="A4:N4"/>
    <mergeCell ref="L5:M5"/>
    <mergeCell ref="J5:K5"/>
    <mergeCell ref="D5:E5"/>
    <mergeCell ref="F5:G5"/>
    <mergeCell ref="H5:I5"/>
    <mergeCell ref="B5:C5"/>
  </mergeCells>
  <printOptions/>
  <pageMargins left="0.6" right="0.4" top="1" bottom="0.984251968503937" header="0.5118110236220472" footer="0.5118110236220472"/>
  <pageSetup horizontalDpi="600" verticalDpi="600" orientation="landscape" paperSize="9" scale="57" r:id="rId1"/>
  <headerFooter alignWithMargins="0">
    <oddHeader>&amp;RTeil B - FHplus in COIN
&amp;D</oddHeader>
    <oddFooter>&amp;L&amp;F/&amp;A&amp;RSeite &amp;P von &amp;N</oddFooter>
  </headerFooter>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kainz</dc:creator>
  <cp:keywords/>
  <dc:description/>
  <cp:lastModifiedBy>BOR</cp:lastModifiedBy>
  <cp:lastPrinted>2008-07-25T10:26:38Z</cp:lastPrinted>
  <dcterms:created xsi:type="dcterms:W3CDTF">2004-02-13T09:54:34Z</dcterms:created>
  <dcterms:modified xsi:type="dcterms:W3CDTF">2008-07-25T10:28:06Z</dcterms:modified>
  <cp:category/>
  <cp:version/>
  <cp:contentType/>
  <cp:contentStatus/>
</cp:coreProperties>
</file>