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3160" windowHeight="10260"/>
  </bookViews>
  <sheets>
    <sheet name="Salzlagerstätten" sheetId="1" r:id="rId1"/>
  </sheets>
  <definedNames>
    <definedName name="Salzfaktor">1.14</definedName>
  </definedNames>
  <calcPr calcId="145621"/>
</workbook>
</file>

<file path=xl/calcChain.xml><?xml version="1.0" encoding="utf-8"?>
<calcChain xmlns="http://schemas.openxmlformats.org/spreadsheetml/2006/main">
  <c r="G87" i="1" l="1"/>
  <c r="H87" i="1" s="1"/>
  <c r="G86" i="1"/>
  <c r="H86" i="1" s="1"/>
  <c r="G85" i="1"/>
  <c r="H85" i="1" s="1"/>
  <c r="J83" i="1"/>
  <c r="G83" i="1" s="1"/>
  <c r="H83" i="1" s="1"/>
  <c r="H82" i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52" i="1" l="1"/>
  <c r="G52" i="1"/>
</calcChain>
</file>

<file path=xl/comments1.xml><?xml version="1.0" encoding="utf-8"?>
<comments xmlns="http://schemas.openxmlformats.org/spreadsheetml/2006/main">
  <authors>
    <author>hoferro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bis 08/2012 886m³ dh. 1.009 to  (23*11*3,5);
ab 09/2012 689m³ dh. 785 to  (21*8,2*4) - nach San.Salzhalle da Trennwand eingezogen wg. StED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hoferro:</t>
        </r>
        <r>
          <rPr>
            <sz val="8"/>
            <color indexed="81"/>
            <rFont val="Tahoma"/>
            <family val="2"/>
          </rPr>
          <t xml:space="preserve">
Halle 1 - aufgelassen 08/2013
425 m³ bzw. 485 to  (9*13,5*3,5)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bis 10/2013 Hallenmaße 18,6x8,6x5 = Kap. 912 to; 
ab 11/2013 geändert auf 17,0x8,6x3 = Kap. 500 to (lt. Mail Edlinger v. 27.11.13)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>hoferro:</t>
        </r>
        <r>
          <rPr>
            <sz val="8"/>
            <color indexed="81"/>
            <rFont val="Tahoma"/>
            <family val="2"/>
          </rPr>
          <t xml:space="preserve">
Halle 2 TT Süd - aufgelassen per Ende 2011
90 m³ bzw. 103 to  (6*6*2,5m)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hoferro:</t>
        </r>
        <r>
          <rPr>
            <sz val="8"/>
            <color indexed="81"/>
            <rFont val="Tahoma"/>
            <family val="2"/>
          </rPr>
          <t xml:space="preserve">
Änderung ab 11/2011
alt:   19*9,5*5     = 903m³
neu: 15*9,5*3,5 = 498,75 m³ 
dh. Diff.  - 404m³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lt.Hr.Gassner (Mail v. 03.12.13) Änderung der Kapazität von 2.893 to auf 3.000 to;
Maße bisher:  47*13,5*4 * 1,14 = 2.893 to
Maße neu:       52*13,5*4 *1,14 = 3.200 abzg. 200 to für Schüttkegel bei Ladetor = 3.000 to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Halle Pottenbrunn;
aufgelassen ab 11/2013
14*15*3 * 1,14 = 718 to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neu ab 12/2012</t>
        </r>
      </text>
    </comment>
    <comment ref="K26" authorId="0">
      <text>
        <r>
          <rPr>
            <b/>
            <sz val="8"/>
            <color indexed="81"/>
            <rFont val="Tahoma"/>
            <family val="2"/>
          </rPr>
          <t>hoferro:</t>
        </r>
        <r>
          <rPr>
            <sz val="8"/>
            <color indexed="81"/>
            <rFont val="Tahoma"/>
            <family val="2"/>
          </rPr>
          <t xml:space="preserve">
neue Halle ab 11/2011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 xml:space="preserve">hoferro:
</t>
        </r>
        <r>
          <rPr>
            <sz val="9"/>
            <color indexed="81"/>
            <rFont val="Tahoma"/>
            <family val="2"/>
          </rPr>
          <t>in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07/2012 Füllhöhe von 6m auf 5m reduziert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lt. Herstellerangaben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hoferro:</t>
        </r>
        <r>
          <rPr>
            <sz val="9"/>
            <color indexed="81"/>
            <rFont val="Tahoma"/>
            <family val="2"/>
          </rPr>
          <t xml:space="preserve">
10,94 Zylinderhöhe lt. Skizze zzgl.
</t>
        </r>
        <r>
          <rPr>
            <u/>
            <sz val="9"/>
            <color indexed="81"/>
            <rFont val="Tahoma"/>
            <family val="2"/>
          </rPr>
          <t xml:space="preserve">  0,66 *</t>
        </r>
        <r>
          <rPr>
            <sz val="9"/>
            <color indexed="81"/>
            <rFont val="Tahoma"/>
            <family val="2"/>
          </rPr>
          <t xml:space="preserve">
11,80 gesamte Zylinderhöhe 
*  1,36 entspricht Höhe V3 (= oberer Kegel) zzgl.
    0,30 entspricht Höhe vom Ende oberer Kegel bis Silodeckel abzgl.
 </t>
        </r>
        <r>
          <rPr>
            <u/>
            <sz val="9"/>
            <color indexed="81"/>
            <rFont val="Tahoma"/>
            <family val="2"/>
          </rPr>
          <t xml:space="preserve"> - 1,00</t>
        </r>
        <r>
          <rPr>
            <sz val="9"/>
            <color indexed="81"/>
            <rFont val="Tahoma"/>
            <family val="2"/>
          </rPr>
          <t xml:space="preserve"> maximale Füllhöhe 1 m unter Silodeckel
    0,66
</t>
        </r>
        <r>
          <rPr>
            <b/>
            <sz val="9"/>
            <color indexed="81"/>
            <rFont val="Tahoma"/>
            <family val="2"/>
          </rPr>
          <t>Messung:</t>
        </r>
        <r>
          <rPr>
            <sz val="9"/>
            <color indexed="81"/>
            <rFont val="Tahoma"/>
            <family val="2"/>
          </rPr>
          <t xml:space="preserve"> ab Schachtdeckel ! Nulllinie beginnt jedoch  1 m unterhalb des Schachtdeckels, dh. ergibt die Messung 1,5 m dann sind als Messergebnis 0,5 einzutragen !</t>
        </r>
      </text>
    </comment>
  </commentList>
</comments>
</file>

<file path=xl/sharedStrings.xml><?xml version="1.0" encoding="utf-8"?>
<sst xmlns="http://schemas.openxmlformats.org/spreadsheetml/2006/main" count="140" uniqueCount="115">
  <si>
    <t>Halle</t>
  </si>
  <si>
    <t>Bezeichnung</t>
  </si>
  <si>
    <t>Modell</t>
  </si>
  <si>
    <t>Anmerkung</t>
  </si>
  <si>
    <t>Form</t>
  </si>
  <si>
    <r>
      <t>m</t>
    </r>
    <r>
      <rPr>
        <vertAlign val="superscript"/>
        <sz val="10"/>
        <color theme="1"/>
        <rFont val="Arial"/>
        <family val="2"/>
      </rPr>
      <t>3</t>
    </r>
  </si>
  <si>
    <t>to</t>
  </si>
  <si>
    <t>Länge</t>
  </si>
  <si>
    <t>Breite</t>
  </si>
  <si>
    <t>Höhe</t>
  </si>
  <si>
    <t>H1 Mürzzuschl</t>
  </si>
  <si>
    <t>H1 Bruck</t>
  </si>
  <si>
    <t>H1 Knittelfeld</t>
  </si>
  <si>
    <t>H1 Guggenbach</t>
  </si>
  <si>
    <t>Beton</t>
  </si>
  <si>
    <t>Quader</t>
  </si>
  <si>
    <t>H1 Kalwang</t>
  </si>
  <si>
    <t>H2 Kalwang</t>
  </si>
  <si>
    <t>H3 Kalwang</t>
  </si>
  <si>
    <t>H1 Ardning</t>
  </si>
  <si>
    <t>H1 Liefering</t>
  </si>
  <si>
    <t>Liefering</t>
  </si>
  <si>
    <t>eckig</t>
  </si>
  <si>
    <t>H2 Liefering</t>
  </si>
  <si>
    <t>Thalgau/Irlach</t>
  </si>
  <si>
    <t>H1 Golling</t>
  </si>
  <si>
    <t>viereckig</t>
  </si>
  <si>
    <t>H1 Flachau</t>
  </si>
  <si>
    <t>H1 St. Michael</t>
  </si>
  <si>
    <t>H2 St. Michael</t>
  </si>
  <si>
    <t>H1 Lieserhofen</t>
  </si>
  <si>
    <t>H1 St. Pölten</t>
  </si>
  <si>
    <t>H2 St. Pölten</t>
  </si>
  <si>
    <t>H1 Haag</t>
  </si>
  <si>
    <t>H2 Haag</t>
  </si>
  <si>
    <t>H1 Ybbs</t>
  </si>
  <si>
    <t>H2 Ybbs</t>
  </si>
  <si>
    <t>H1 Ried</t>
  </si>
  <si>
    <t>H1 Wels</t>
  </si>
  <si>
    <t>H1 Inzersdorf</t>
  </si>
  <si>
    <t>Inzersdorf</t>
  </si>
  <si>
    <t>H2 Inzersdorf</t>
  </si>
  <si>
    <t>Vösendorf</t>
  </si>
  <si>
    <t>H1 Preßbaum</t>
  </si>
  <si>
    <t>H1 Oeynhausen</t>
  </si>
  <si>
    <t>H1 Schwechat</t>
  </si>
  <si>
    <t>Stahlbeton/Holz</t>
  </si>
  <si>
    <t>rechteckig</t>
  </si>
  <si>
    <t>H1 Alland</t>
  </si>
  <si>
    <t>Stahlbeton</t>
  </si>
  <si>
    <t>H1 Stockerau</t>
  </si>
  <si>
    <t>H1 Jettsdorf</t>
  </si>
  <si>
    <t>H1 Parndorf</t>
  </si>
  <si>
    <t>H2 Parndorf</t>
  </si>
  <si>
    <t>H1 Warth</t>
  </si>
  <si>
    <t>H1 Neutal</t>
  </si>
  <si>
    <t>H1 Eisenstadt</t>
  </si>
  <si>
    <t>H1 Unterwald</t>
  </si>
  <si>
    <t>H1 Ilz</t>
  </si>
  <si>
    <t>H1 Lebring</t>
  </si>
  <si>
    <t>H1 Raaba</t>
  </si>
  <si>
    <t>H2 Raaba</t>
  </si>
  <si>
    <t>H1 Wolfsberg</t>
  </si>
  <si>
    <t>Pack</t>
  </si>
  <si>
    <t>Silo</t>
  </si>
  <si>
    <t>Durchmesser</t>
  </si>
  <si>
    <t>Baukörperhöhe</t>
  </si>
  <si>
    <t>Trichterhöhe</t>
  </si>
  <si>
    <t>Typ 1</t>
  </si>
  <si>
    <t>Typ 2</t>
  </si>
  <si>
    <t>Typ 3</t>
  </si>
  <si>
    <t>Typ 4</t>
  </si>
  <si>
    <t>Typ 5</t>
  </si>
  <si>
    <t>Typ 6</t>
  </si>
  <si>
    <t>Typ 7</t>
  </si>
  <si>
    <t>Typ 8</t>
  </si>
  <si>
    <t>Typ 9</t>
  </si>
  <si>
    <t>Alpensilo</t>
  </si>
  <si>
    <t>Typ 10</t>
  </si>
  <si>
    <t>Typ 11</t>
  </si>
  <si>
    <t>N150550</t>
  </si>
  <si>
    <t>Typ 12</t>
  </si>
  <si>
    <t>Typ 13</t>
  </si>
  <si>
    <t>Typ 14</t>
  </si>
  <si>
    <t>N200550</t>
  </si>
  <si>
    <t>Typ 15</t>
  </si>
  <si>
    <t>Typ 16</t>
  </si>
  <si>
    <t>Graf</t>
  </si>
  <si>
    <t>Typ 17</t>
  </si>
  <si>
    <t>Typ 18</t>
  </si>
  <si>
    <t>Agrotecnica</t>
  </si>
  <si>
    <t>Typ 19</t>
  </si>
  <si>
    <t>Typ 20</t>
  </si>
  <si>
    <t>Typ 21</t>
  </si>
  <si>
    <t>Typ 22</t>
  </si>
  <si>
    <t>Typ 23</t>
  </si>
  <si>
    <t>Typ 24</t>
  </si>
  <si>
    <t>Blumer/Lehman</t>
  </si>
  <si>
    <t>Typ 25</t>
  </si>
  <si>
    <t>N350612</t>
  </si>
  <si>
    <t>Typ 26</t>
  </si>
  <si>
    <t>N350612-460</t>
  </si>
  <si>
    <t>Typ 27</t>
  </si>
  <si>
    <t>Alpensilo AS600</t>
  </si>
  <si>
    <t>Typ 28</t>
  </si>
  <si>
    <t>Obermayer</t>
  </si>
  <si>
    <t>achteckig BJ 2013</t>
  </si>
  <si>
    <t>Typ 29</t>
  </si>
  <si>
    <t>N600750 Holten</t>
  </si>
  <si>
    <t>max. Füllgew. 600 to !!</t>
  </si>
  <si>
    <t>Typ 30</t>
  </si>
  <si>
    <t>Fa.Luhr</t>
  </si>
  <si>
    <t>Angaben lt.Hersteller</t>
  </si>
  <si>
    <t>Typ 31</t>
  </si>
  <si>
    <t>achteckig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</si>
</sst>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3&quot;"/>
    <numFmt numFmtId="165" formatCode="#,##0\ &quot;t&quot;"/>
    <numFmt numFmtId="166" formatCode="0.00\ &quot;m&quot;"/>
  </numFmts>
  <fonts count="10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Protection="1">
      <protection locked="0"/>
    </xf>
    <xf numFmtId="164" fontId="2" fillId="2" borderId="2" xfId="0" applyNumberFormat="1" applyFont="1" applyFill="1" applyBorder="1"/>
    <xf numFmtId="165" fontId="2" fillId="2" borderId="2" xfId="0" applyNumberFormat="1" applyFont="1" applyFill="1" applyBorder="1"/>
    <xf numFmtId="166" fontId="2" fillId="3" borderId="2" xfId="0" applyNumberFormat="1" applyFont="1" applyFill="1" applyBorder="1" applyAlignment="1" applyProtection="1">
      <protection locked="0"/>
    </xf>
    <xf numFmtId="166" fontId="2" fillId="3" borderId="2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4" fontId="2" fillId="2" borderId="3" xfId="0" applyNumberFormat="1" applyFont="1" applyFill="1" applyBorder="1"/>
    <xf numFmtId="165" fontId="2" fillId="2" borderId="3" xfId="0" applyNumberFormat="1" applyFont="1" applyFill="1" applyBorder="1"/>
    <xf numFmtId="166" fontId="2" fillId="3" borderId="3" xfId="0" applyNumberFormat="1" applyFont="1" applyFill="1" applyBorder="1" applyAlignment="1" applyProtection="1">
      <protection locked="0"/>
    </xf>
    <xf numFmtId="166" fontId="2" fillId="3" borderId="3" xfId="0" applyNumberFormat="1" applyFont="1" applyFill="1" applyBorder="1" applyProtection="1">
      <protection locked="0"/>
    </xf>
    <xf numFmtId="164" fontId="2" fillId="2" borderId="4" xfId="0" applyNumberFormat="1" applyFont="1" applyFill="1" applyBorder="1"/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Protection="1"/>
    <xf numFmtId="0" fontId="2" fillId="3" borderId="4" xfId="0" applyFont="1" applyFill="1" applyBorder="1" applyProtection="1">
      <protection locked="0"/>
    </xf>
    <xf numFmtId="166" fontId="2" fillId="3" borderId="5" xfId="0" applyNumberFormat="1" applyFont="1" applyFill="1" applyBorder="1" applyAlignment="1" applyProtection="1">
      <protection locked="0"/>
    </xf>
    <xf numFmtId="166" fontId="2" fillId="3" borderId="5" xfId="0" applyNumberFormat="1" applyFont="1" applyFill="1" applyBorder="1" applyProtection="1">
      <protection locked="0"/>
    </xf>
    <xf numFmtId="166" fontId="2" fillId="3" borderId="4" xfId="0" applyNumberFormat="1" applyFont="1" applyFill="1" applyBorder="1" applyAlignment="1" applyProtection="1">
      <protection locked="0"/>
    </xf>
    <xf numFmtId="166" fontId="2" fillId="3" borderId="4" xfId="0" applyNumberFormat="1" applyFont="1" applyFill="1" applyBorder="1" applyProtection="1">
      <protection locked="0"/>
    </xf>
    <xf numFmtId="165" fontId="2" fillId="2" borderId="5" xfId="0" applyNumberFormat="1" applyFont="1" applyFill="1" applyBorder="1"/>
    <xf numFmtId="0" fontId="2" fillId="3" borderId="6" xfId="0" applyFont="1" applyFill="1" applyBorder="1" applyProtection="1">
      <protection locked="0"/>
    </xf>
    <xf numFmtId="164" fontId="2" fillId="2" borderId="6" xfId="0" applyNumberFormat="1" applyFont="1" applyFill="1" applyBorder="1"/>
    <xf numFmtId="166" fontId="2" fillId="3" borderId="6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/>
    <xf numFmtId="165" fontId="2" fillId="2" borderId="4" xfId="0" applyNumberFormat="1" applyFont="1" applyFill="1" applyBorder="1"/>
    <xf numFmtId="0" fontId="4" fillId="3" borderId="4" xfId="0" applyFont="1" applyFill="1" applyBorder="1" applyProtection="1">
      <protection locked="0"/>
    </xf>
    <xf numFmtId="165" fontId="2" fillId="2" borderId="6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87"/>
  <sheetViews>
    <sheetView showGridLines="0" showZeros="0" tabSelected="1" zoomScaleNormal="100" workbookViewId="0">
      <selection activeCell="H1" sqref="H1"/>
    </sheetView>
  </sheetViews>
  <sheetFormatPr baseColWidth="10" defaultColWidth="0" defaultRowHeight="12.75" outlineLevelRow="1" x14ac:dyDescent="0.2"/>
  <cols>
    <col min="1" max="1" width="3.28515625" style="2" customWidth="1"/>
    <col min="2" max="2" width="3.7109375" style="2" customWidth="1"/>
    <col min="3" max="3" width="15.7109375" style="2" customWidth="1"/>
    <col min="4" max="4" width="14.140625" style="2" bestFit="1" customWidth="1"/>
    <col min="5" max="5" width="12.42578125" style="2" bestFit="1" customWidth="1"/>
    <col min="6" max="6" width="20.7109375" style="2" customWidth="1"/>
    <col min="7" max="11" width="13.7109375" style="2" customWidth="1"/>
    <col min="12" max="12" width="3.28515625" style="2" customWidth="1"/>
    <col min="13" max="16384" width="11.42578125" style="2" hidden="1"/>
  </cols>
  <sheetData>
    <row r="1" spans="2:11" ht="24.95" customHeight="1" x14ac:dyDescent="0.2">
      <c r="B1" s="1" t="s">
        <v>0</v>
      </c>
      <c r="C1" s="1"/>
    </row>
    <row r="2" spans="2:11" ht="20.100000000000001" customHeight="1" outlineLevel="1" x14ac:dyDescent="0.2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2:11" outlineLevel="1" x14ac:dyDescent="0.2">
      <c r="C3" s="4" t="s">
        <v>10</v>
      </c>
      <c r="D3" s="4"/>
      <c r="E3" s="4"/>
      <c r="F3" s="4"/>
      <c r="G3" s="5">
        <f t="shared" ref="G3:G51" si="0">PRODUCT(I3:K3)</f>
        <v>688.8</v>
      </c>
      <c r="H3" s="6">
        <f t="shared" ref="H3:H51" si="1">G3*Salzfaktor</f>
        <v>785.23199999999986</v>
      </c>
      <c r="I3" s="7">
        <v>21</v>
      </c>
      <c r="J3" s="8">
        <v>8.1999999999999993</v>
      </c>
      <c r="K3" s="8">
        <v>4</v>
      </c>
    </row>
    <row r="4" spans="2:11" outlineLevel="1" x14ac:dyDescent="0.2">
      <c r="C4" s="9" t="s">
        <v>11</v>
      </c>
      <c r="D4" s="9"/>
      <c r="E4" s="9"/>
      <c r="F4" s="9"/>
      <c r="G4" s="10">
        <f t="shared" si="0"/>
        <v>0</v>
      </c>
      <c r="H4" s="11">
        <f t="shared" ref="H4" si="2">G4*Salzfaktor</f>
        <v>0</v>
      </c>
      <c r="I4" s="12"/>
      <c r="J4" s="13"/>
      <c r="K4" s="13"/>
    </row>
    <row r="5" spans="2:11" outlineLevel="1" x14ac:dyDescent="0.2">
      <c r="C5" s="9" t="s">
        <v>12</v>
      </c>
      <c r="D5" s="9"/>
      <c r="E5" s="9"/>
      <c r="F5" s="9"/>
      <c r="G5" s="10">
        <f t="shared" si="0"/>
        <v>936</v>
      </c>
      <c r="H5" s="11">
        <f t="shared" si="1"/>
        <v>1067.04</v>
      </c>
      <c r="I5" s="12">
        <v>18</v>
      </c>
      <c r="J5" s="13">
        <v>13</v>
      </c>
      <c r="K5" s="13">
        <v>4</v>
      </c>
    </row>
    <row r="6" spans="2:11" outlineLevel="1" x14ac:dyDescent="0.2">
      <c r="C6" s="9" t="s">
        <v>13</v>
      </c>
      <c r="D6" s="9" t="s">
        <v>14</v>
      </c>
      <c r="E6" s="9"/>
      <c r="F6" s="9" t="s">
        <v>15</v>
      </c>
      <c r="G6" s="10">
        <f t="shared" si="0"/>
        <v>438.59999999999997</v>
      </c>
      <c r="H6" s="11">
        <f t="shared" si="1"/>
        <v>500.00399999999991</v>
      </c>
      <c r="I6" s="12">
        <v>17</v>
      </c>
      <c r="J6" s="13">
        <v>8.6</v>
      </c>
      <c r="K6" s="13">
        <v>3</v>
      </c>
    </row>
    <row r="7" spans="2:11" outlineLevel="1" x14ac:dyDescent="0.2">
      <c r="C7" s="9" t="s">
        <v>16</v>
      </c>
      <c r="D7" s="9"/>
      <c r="E7" s="9"/>
      <c r="F7" s="9"/>
      <c r="G7" s="10">
        <f t="shared" si="0"/>
        <v>397.5</v>
      </c>
      <c r="H7" s="11">
        <f t="shared" si="1"/>
        <v>453.15</v>
      </c>
      <c r="I7" s="12">
        <v>25</v>
      </c>
      <c r="J7" s="13">
        <v>5.3</v>
      </c>
      <c r="K7" s="13">
        <v>3</v>
      </c>
    </row>
    <row r="8" spans="2:11" outlineLevel="1" x14ac:dyDescent="0.2">
      <c r="C8" s="9" t="s">
        <v>17</v>
      </c>
      <c r="D8" s="9"/>
      <c r="E8" s="9"/>
      <c r="F8" s="9"/>
      <c r="G8" s="10">
        <f t="shared" si="0"/>
        <v>397.5</v>
      </c>
      <c r="H8" s="11">
        <f t="shared" si="1"/>
        <v>453.15</v>
      </c>
      <c r="I8" s="12">
        <v>25</v>
      </c>
      <c r="J8" s="13">
        <v>5.3</v>
      </c>
      <c r="K8" s="13">
        <v>3</v>
      </c>
    </row>
    <row r="9" spans="2:11" outlineLevel="1" x14ac:dyDescent="0.2">
      <c r="C9" s="9" t="s">
        <v>18</v>
      </c>
      <c r="D9" s="9"/>
      <c r="E9" s="9"/>
      <c r="F9" s="9"/>
      <c r="G9" s="10">
        <f t="shared" si="0"/>
        <v>149.46</v>
      </c>
      <c r="H9" s="11">
        <f t="shared" si="1"/>
        <v>170.3844</v>
      </c>
      <c r="I9" s="12">
        <v>9.4</v>
      </c>
      <c r="J9" s="13">
        <v>5.3</v>
      </c>
      <c r="K9" s="13">
        <v>3</v>
      </c>
    </row>
    <row r="10" spans="2:11" outlineLevel="1" x14ac:dyDescent="0.2">
      <c r="C10" s="9" t="s">
        <v>19</v>
      </c>
      <c r="D10" s="9"/>
      <c r="E10" s="9"/>
      <c r="F10" s="9"/>
      <c r="G10" s="14">
        <f t="shared" si="0"/>
        <v>150</v>
      </c>
      <c r="H10" s="11">
        <f t="shared" si="1"/>
        <v>170.99999999999997</v>
      </c>
      <c r="I10" s="12">
        <v>10</v>
      </c>
      <c r="J10" s="13">
        <v>5</v>
      </c>
      <c r="K10" s="13">
        <v>3</v>
      </c>
    </row>
    <row r="11" spans="2:11" outlineLevel="1" x14ac:dyDescent="0.2">
      <c r="C11" s="9" t="s">
        <v>20</v>
      </c>
      <c r="D11" s="9" t="s">
        <v>14</v>
      </c>
      <c r="E11" s="9" t="s">
        <v>21</v>
      </c>
      <c r="F11" s="9" t="s">
        <v>22</v>
      </c>
      <c r="G11" s="14">
        <f t="shared" si="0"/>
        <v>1015</v>
      </c>
      <c r="H11" s="11">
        <f t="shared" ref="H11" si="3">G11*Salzfaktor</f>
        <v>1157.0999999999999</v>
      </c>
      <c r="I11" s="12">
        <v>29</v>
      </c>
      <c r="J11" s="13">
        <v>10</v>
      </c>
      <c r="K11" s="13">
        <v>3.5</v>
      </c>
    </row>
    <row r="12" spans="2:11" outlineLevel="1" x14ac:dyDescent="0.2">
      <c r="C12" s="9" t="s">
        <v>23</v>
      </c>
      <c r="D12" s="9" t="s">
        <v>14</v>
      </c>
      <c r="E12" s="9" t="s">
        <v>24</v>
      </c>
      <c r="F12" s="9" t="s">
        <v>22</v>
      </c>
      <c r="G12" s="14">
        <f t="shared" si="0"/>
        <v>420</v>
      </c>
      <c r="H12" s="11">
        <f t="shared" si="1"/>
        <v>478.79999999999995</v>
      </c>
      <c r="I12" s="12">
        <v>10</v>
      </c>
      <c r="J12" s="13">
        <v>12</v>
      </c>
      <c r="K12" s="13">
        <v>3.5</v>
      </c>
    </row>
    <row r="13" spans="2:11" outlineLevel="1" x14ac:dyDescent="0.2">
      <c r="C13" s="9" t="s">
        <v>25</v>
      </c>
      <c r="D13" s="9" t="s">
        <v>14</v>
      </c>
      <c r="E13" s="9"/>
      <c r="F13" s="9" t="s">
        <v>26</v>
      </c>
      <c r="G13" s="14">
        <f t="shared" si="0"/>
        <v>800</v>
      </c>
      <c r="H13" s="11">
        <f t="shared" si="1"/>
        <v>911.99999999999989</v>
      </c>
      <c r="I13" s="12">
        <v>20</v>
      </c>
      <c r="J13" s="13">
        <v>10</v>
      </c>
      <c r="K13" s="13">
        <v>4</v>
      </c>
    </row>
    <row r="14" spans="2:11" outlineLevel="1" x14ac:dyDescent="0.2">
      <c r="C14" s="9" t="s">
        <v>27</v>
      </c>
      <c r="D14" s="9" t="s">
        <v>14</v>
      </c>
      <c r="E14" s="9"/>
      <c r="F14" s="9"/>
      <c r="G14" s="14">
        <f t="shared" si="0"/>
        <v>828</v>
      </c>
      <c r="H14" s="11">
        <f t="shared" si="1"/>
        <v>943.92</v>
      </c>
      <c r="I14" s="12">
        <v>18</v>
      </c>
      <c r="J14" s="13">
        <v>11.5</v>
      </c>
      <c r="K14" s="13">
        <v>4</v>
      </c>
    </row>
    <row r="15" spans="2:11" outlineLevel="1" x14ac:dyDescent="0.2">
      <c r="C15" s="9" t="s">
        <v>28</v>
      </c>
      <c r="D15" s="9"/>
      <c r="E15" s="9"/>
      <c r="F15" s="9"/>
      <c r="G15" s="14">
        <f t="shared" si="0"/>
        <v>509.6</v>
      </c>
      <c r="H15" s="11">
        <f t="shared" si="1"/>
        <v>580.94399999999996</v>
      </c>
      <c r="I15" s="12">
        <v>13</v>
      </c>
      <c r="J15" s="13">
        <v>9.8000000000000007</v>
      </c>
      <c r="K15" s="13">
        <v>4</v>
      </c>
    </row>
    <row r="16" spans="2:11" outlineLevel="1" x14ac:dyDescent="0.2">
      <c r="C16" s="9" t="s">
        <v>29</v>
      </c>
      <c r="D16" s="9"/>
      <c r="E16" s="9"/>
      <c r="F16" s="9"/>
      <c r="G16" s="14">
        <f t="shared" si="0"/>
        <v>0</v>
      </c>
      <c r="H16" s="11">
        <f t="shared" si="1"/>
        <v>0</v>
      </c>
      <c r="I16" s="12"/>
      <c r="J16" s="13"/>
      <c r="K16" s="13"/>
    </row>
    <row r="17" spans="3:11" outlineLevel="1" x14ac:dyDescent="0.2">
      <c r="C17" s="9" t="s">
        <v>30</v>
      </c>
      <c r="D17" s="9"/>
      <c r="E17" s="9"/>
      <c r="F17" s="9"/>
      <c r="G17" s="14">
        <f t="shared" si="0"/>
        <v>498.75</v>
      </c>
      <c r="H17" s="11">
        <f t="shared" si="1"/>
        <v>568.57499999999993</v>
      </c>
      <c r="I17" s="12">
        <v>15</v>
      </c>
      <c r="J17" s="13">
        <v>9.5</v>
      </c>
      <c r="K17" s="13">
        <v>3.5</v>
      </c>
    </row>
    <row r="18" spans="3:11" outlineLevel="1" x14ac:dyDescent="0.2">
      <c r="C18" s="15" t="s">
        <v>31</v>
      </c>
      <c r="D18" s="15"/>
      <c r="E18" s="16"/>
      <c r="F18" s="17"/>
      <c r="G18" s="14">
        <f t="shared" si="0"/>
        <v>0</v>
      </c>
      <c r="H18" s="11">
        <v>3000</v>
      </c>
      <c r="I18" s="18"/>
      <c r="J18" s="19"/>
      <c r="K18" s="19"/>
    </row>
    <row r="19" spans="3:11" outlineLevel="1" x14ac:dyDescent="0.2">
      <c r="C19" s="17" t="s">
        <v>32</v>
      </c>
      <c r="D19" s="17"/>
      <c r="E19" s="17"/>
      <c r="F19" s="17"/>
      <c r="G19" s="14">
        <f t="shared" si="0"/>
        <v>0</v>
      </c>
      <c r="H19" s="11">
        <f t="shared" si="1"/>
        <v>0</v>
      </c>
      <c r="I19" s="20"/>
      <c r="J19" s="21"/>
      <c r="K19" s="21"/>
    </row>
    <row r="20" spans="3:11" outlineLevel="1" x14ac:dyDescent="0.2">
      <c r="C20" s="17" t="s">
        <v>33</v>
      </c>
      <c r="D20" s="17"/>
      <c r="E20" s="17"/>
      <c r="F20" s="17"/>
      <c r="G20" s="14">
        <f t="shared" si="0"/>
        <v>900</v>
      </c>
      <c r="H20" s="11">
        <f t="shared" ref="H20" si="4">G20*Salzfaktor</f>
        <v>1026</v>
      </c>
      <c r="I20" s="20">
        <v>20</v>
      </c>
      <c r="J20" s="21">
        <v>15</v>
      </c>
      <c r="K20" s="21">
        <v>3</v>
      </c>
    </row>
    <row r="21" spans="3:11" outlineLevel="1" x14ac:dyDescent="0.2">
      <c r="C21" s="17" t="s">
        <v>34</v>
      </c>
      <c r="D21" s="17"/>
      <c r="E21" s="17"/>
      <c r="F21" s="17"/>
      <c r="G21" s="14">
        <f t="shared" si="0"/>
        <v>422.82</v>
      </c>
      <c r="H21" s="11">
        <f t="shared" ref="H21" si="5">G21*Salzfaktor</f>
        <v>482.01479999999992</v>
      </c>
      <c r="I21" s="20">
        <v>12.15</v>
      </c>
      <c r="J21" s="21">
        <v>12</v>
      </c>
      <c r="K21" s="21">
        <v>2.9</v>
      </c>
    </row>
    <row r="22" spans="3:11" outlineLevel="1" x14ac:dyDescent="0.2">
      <c r="C22" s="17" t="s">
        <v>35</v>
      </c>
      <c r="D22" s="17"/>
      <c r="E22" s="17"/>
      <c r="F22" s="17" t="s">
        <v>15</v>
      </c>
      <c r="G22" s="14">
        <f t="shared" si="0"/>
        <v>1007.9999999999999</v>
      </c>
      <c r="H22" s="11">
        <f t="shared" si="1"/>
        <v>1149.1199999999997</v>
      </c>
      <c r="I22" s="20">
        <v>40</v>
      </c>
      <c r="J22" s="21">
        <v>9</v>
      </c>
      <c r="K22" s="21">
        <v>2.8</v>
      </c>
    </row>
    <row r="23" spans="3:11" outlineLevel="1" x14ac:dyDescent="0.2">
      <c r="C23" s="17" t="s">
        <v>36</v>
      </c>
      <c r="D23" s="17"/>
      <c r="E23" s="17"/>
      <c r="F23" s="17" t="s">
        <v>15</v>
      </c>
      <c r="G23" s="14">
        <f t="shared" si="0"/>
        <v>630</v>
      </c>
      <c r="H23" s="11">
        <f t="shared" si="1"/>
        <v>718.19999999999993</v>
      </c>
      <c r="I23" s="20">
        <v>25</v>
      </c>
      <c r="J23" s="21">
        <v>9</v>
      </c>
      <c r="K23" s="21">
        <v>2.8</v>
      </c>
    </row>
    <row r="24" spans="3:11" outlineLevel="1" x14ac:dyDescent="0.2">
      <c r="C24" s="17" t="s">
        <v>37</v>
      </c>
      <c r="D24" s="17"/>
      <c r="E24" s="17"/>
      <c r="F24" s="17"/>
      <c r="G24" s="14">
        <f t="shared" si="0"/>
        <v>862.78500000000008</v>
      </c>
      <c r="H24" s="11">
        <f t="shared" si="1"/>
        <v>983.57489999999996</v>
      </c>
      <c r="I24" s="20">
        <v>14.85</v>
      </c>
      <c r="J24" s="21">
        <v>16.600000000000001</v>
      </c>
      <c r="K24" s="21">
        <v>3.5</v>
      </c>
    </row>
    <row r="25" spans="3:11" outlineLevel="1" x14ac:dyDescent="0.2">
      <c r="C25" s="17" t="s">
        <v>38</v>
      </c>
      <c r="D25" s="17"/>
      <c r="E25" s="17"/>
      <c r="F25" s="17"/>
      <c r="G25" s="14">
        <f t="shared" si="0"/>
        <v>500</v>
      </c>
      <c r="H25" s="11">
        <f t="shared" si="1"/>
        <v>570</v>
      </c>
      <c r="I25" s="20">
        <v>20</v>
      </c>
      <c r="J25" s="21">
        <v>10</v>
      </c>
      <c r="K25" s="21">
        <v>2.5</v>
      </c>
    </row>
    <row r="26" spans="3:11" outlineLevel="1" x14ac:dyDescent="0.2">
      <c r="C26" s="17" t="s">
        <v>39</v>
      </c>
      <c r="D26" s="17"/>
      <c r="E26" s="17" t="s">
        <v>40</v>
      </c>
      <c r="F26" s="17"/>
      <c r="G26" s="14">
        <f t="shared" si="0"/>
        <v>1354.6714999999999</v>
      </c>
      <c r="H26" s="11">
        <f t="shared" si="1"/>
        <v>1544.3255099999997</v>
      </c>
      <c r="I26" s="20">
        <v>24.7</v>
      </c>
      <c r="J26" s="21">
        <v>15.67</v>
      </c>
      <c r="K26" s="21">
        <v>3.5</v>
      </c>
    </row>
    <row r="27" spans="3:11" outlineLevel="1" x14ac:dyDescent="0.2">
      <c r="C27" s="17" t="s">
        <v>41</v>
      </c>
      <c r="D27" s="17"/>
      <c r="E27" s="17" t="s">
        <v>42</v>
      </c>
      <c r="F27" s="17"/>
      <c r="G27" s="14">
        <f t="shared" si="0"/>
        <v>975</v>
      </c>
      <c r="H27" s="11">
        <f t="shared" si="1"/>
        <v>1111.5</v>
      </c>
      <c r="I27" s="20">
        <v>25</v>
      </c>
      <c r="J27" s="21">
        <v>13</v>
      </c>
      <c r="K27" s="21">
        <v>3</v>
      </c>
    </row>
    <row r="28" spans="3:11" outlineLevel="1" x14ac:dyDescent="0.2">
      <c r="C28" s="17" t="s">
        <v>43</v>
      </c>
      <c r="D28" s="17"/>
      <c r="E28" s="17"/>
      <c r="F28" s="17"/>
      <c r="G28" s="14">
        <f t="shared" si="0"/>
        <v>1015</v>
      </c>
      <c r="H28" s="11">
        <f t="shared" si="1"/>
        <v>1157.0999999999999</v>
      </c>
      <c r="I28" s="20">
        <v>20</v>
      </c>
      <c r="J28" s="21">
        <v>14.5</v>
      </c>
      <c r="K28" s="21">
        <v>3.5</v>
      </c>
    </row>
    <row r="29" spans="3:11" outlineLevel="1" x14ac:dyDescent="0.2">
      <c r="C29" s="17" t="s">
        <v>44</v>
      </c>
      <c r="D29" s="17"/>
      <c r="E29" s="17"/>
      <c r="F29" s="17"/>
      <c r="G29" s="14">
        <f t="shared" si="0"/>
        <v>1500</v>
      </c>
      <c r="H29" s="11">
        <f t="shared" si="1"/>
        <v>1709.9999999999998</v>
      </c>
      <c r="I29" s="20">
        <v>40</v>
      </c>
      <c r="J29" s="21">
        <v>12.5</v>
      </c>
      <c r="K29" s="21">
        <v>3</v>
      </c>
    </row>
    <row r="30" spans="3:11" outlineLevel="1" x14ac:dyDescent="0.2">
      <c r="C30" s="17" t="s">
        <v>45</v>
      </c>
      <c r="D30" s="17" t="s">
        <v>46</v>
      </c>
      <c r="E30" s="17"/>
      <c r="F30" s="17" t="s">
        <v>47</v>
      </c>
      <c r="G30" s="14">
        <f t="shared" si="0"/>
        <v>748</v>
      </c>
      <c r="H30" s="11">
        <f t="shared" si="1"/>
        <v>852.71999999999991</v>
      </c>
      <c r="I30" s="20">
        <v>11</v>
      </c>
      <c r="J30" s="21">
        <v>17</v>
      </c>
      <c r="K30" s="21">
        <v>4</v>
      </c>
    </row>
    <row r="31" spans="3:11" outlineLevel="1" x14ac:dyDescent="0.2">
      <c r="C31" s="17" t="s">
        <v>48</v>
      </c>
      <c r="D31" s="17" t="s">
        <v>49</v>
      </c>
      <c r="E31" s="17"/>
      <c r="F31" s="17" t="s">
        <v>47</v>
      </c>
      <c r="G31" s="14">
        <f t="shared" si="0"/>
        <v>1032</v>
      </c>
      <c r="H31" s="11">
        <f t="shared" si="1"/>
        <v>1176.4799999999998</v>
      </c>
      <c r="I31" s="20">
        <v>21.5</v>
      </c>
      <c r="J31" s="21">
        <v>16</v>
      </c>
      <c r="K31" s="21">
        <v>3</v>
      </c>
    </row>
    <row r="32" spans="3:11" outlineLevel="1" x14ac:dyDescent="0.2">
      <c r="C32" s="17" t="s">
        <v>50</v>
      </c>
      <c r="D32" s="17"/>
      <c r="E32" s="17"/>
      <c r="F32" s="17"/>
      <c r="G32" s="14">
        <f t="shared" si="0"/>
        <v>912</v>
      </c>
      <c r="H32" s="11">
        <f t="shared" si="1"/>
        <v>1039.6799999999998</v>
      </c>
      <c r="I32" s="20">
        <v>19</v>
      </c>
      <c r="J32" s="21">
        <v>12</v>
      </c>
      <c r="K32" s="21">
        <v>4</v>
      </c>
    </row>
    <row r="33" spans="3:11" outlineLevel="1" x14ac:dyDescent="0.2">
      <c r="C33" s="17" t="s">
        <v>51</v>
      </c>
      <c r="D33" s="17" t="s">
        <v>49</v>
      </c>
      <c r="E33" s="17"/>
      <c r="F33" s="17"/>
      <c r="G33" s="14">
        <f t="shared" si="0"/>
        <v>509.25</v>
      </c>
      <c r="H33" s="11">
        <f t="shared" si="1"/>
        <v>580.54499999999996</v>
      </c>
      <c r="I33" s="20">
        <v>15</v>
      </c>
      <c r="J33" s="21">
        <v>9.6999999999999993</v>
      </c>
      <c r="K33" s="21">
        <v>3.5</v>
      </c>
    </row>
    <row r="34" spans="3:11" outlineLevel="1" x14ac:dyDescent="0.2">
      <c r="C34" s="17" t="s">
        <v>52</v>
      </c>
      <c r="D34" s="17" t="s">
        <v>49</v>
      </c>
      <c r="E34" s="17"/>
      <c r="F34" s="17"/>
      <c r="G34" s="14">
        <f t="shared" si="0"/>
        <v>1260</v>
      </c>
      <c r="H34" s="11">
        <f t="shared" si="1"/>
        <v>1436.3999999999999</v>
      </c>
      <c r="I34" s="20">
        <v>30</v>
      </c>
      <c r="J34" s="21">
        <v>12</v>
      </c>
      <c r="K34" s="21">
        <v>3.5</v>
      </c>
    </row>
    <row r="35" spans="3:11" outlineLevel="1" x14ac:dyDescent="0.2">
      <c r="C35" s="17" t="s">
        <v>53</v>
      </c>
      <c r="D35" s="17" t="s">
        <v>49</v>
      </c>
      <c r="E35" s="17"/>
      <c r="F35" s="17"/>
      <c r="G35" s="14">
        <f t="shared" si="0"/>
        <v>1260</v>
      </c>
      <c r="H35" s="11">
        <f t="shared" si="1"/>
        <v>1436.3999999999999</v>
      </c>
      <c r="I35" s="20">
        <v>30</v>
      </c>
      <c r="J35" s="21">
        <v>12</v>
      </c>
      <c r="K35" s="21">
        <v>3.5</v>
      </c>
    </row>
    <row r="36" spans="3:11" outlineLevel="1" x14ac:dyDescent="0.2">
      <c r="C36" s="17" t="s">
        <v>54</v>
      </c>
      <c r="D36" s="17"/>
      <c r="E36" s="17"/>
      <c r="F36" s="17" t="s">
        <v>47</v>
      </c>
      <c r="G36" s="14">
        <f t="shared" si="0"/>
        <v>1260</v>
      </c>
      <c r="H36" s="11">
        <f t="shared" si="1"/>
        <v>1436.3999999999999</v>
      </c>
      <c r="I36" s="20">
        <v>24</v>
      </c>
      <c r="J36" s="21">
        <v>15</v>
      </c>
      <c r="K36" s="21">
        <v>3.5</v>
      </c>
    </row>
    <row r="37" spans="3:11" outlineLevel="1" x14ac:dyDescent="0.2">
      <c r="C37" s="17" t="s">
        <v>55</v>
      </c>
      <c r="D37" s="17"/>
      <c r="E37" s="17"/>
      <c r="F37" s="17" t="s">
        <v>47</v>
      </c>
      <c r="G37" s="14">
        <f t="shared" si="0"/>
        <v>1137.5</v>
      </c>
      <c r="H37" s="11">
        <f t="shared" si="1"/>
        <v>1296.75</v>
      </c>
      <c r="I37" s="20">
        <v>25</v>
      </c>
      <c r="J37" s="21">
        <v>13</v>
      </c>
      <c r="K37" s="21">
        <v>3.5</v>
      </c>
    </row>
    <row r="38" spans="3:11" outlineLevel="1" x14ac:dyDescent="0.2">
      <c r="C38" s="17" t="s">
        <v>56</v>
      </c>
      <c r="D38" s="17"/>
      <c r="E38" s="17"/>
      <c r="F38" s="17" t="s">
        <v>47</v>
      </c>
      <c r="G38" s="14">
        <f t="shared" si="0"/>
        <v>1022.4</v>
      </c>
      <c r="H38" s="22">
        <f t="shared" si="1"/>
        <v>1165.5359999999998</v>
      </c>
      <c r="I38" s="20">
        <v>19.2</v>
      </c>
      <c r="J38" s="21">
        <v>14.2</v>
      </c>
      <c r="K38" s="21">
        <v>3.75</v>
      </c>
    </row>
    <row r="39" spans="3:11" outlineLevel="1" x14ac:dyDescent="0.2">
      <c r="C39" s="17" t="s">
        <v>57</v>
      </c>
      <c r="D39" s="17"/>
      <c r="E39" s="17"/>
      <c r="F39" s="17"/>
      <c r="G39" s="14">
        <f t="shared" si="0"/>
        <v>1190</v>
      </c>
      <c r="H39" s="22">
        <f t="shared" si="1"/>
        <v>1356.6</v>
      </c>
      <c r="I39" s="20">
        <v>20</v>
      </c>
      <c r="J39" s="21">
        <v>17</v>
      </c>
      <c r="K39" s="21">
        <v>3.5</v>
      </c>
    </row>
    <row r="40" spans="3:11" outlineLevel="1" x14ac:dyDescent="0.2">
      <c r="C40" s="17" t="s">
        <v>58</v>
      </c>
      <c r="D40" s="17"/>
      <c r="E40" s="17"/>
      <c r="F40" s="17"/>
      <c r="G40" s="14">
        <f t="shared" si="0"/>
        <v>832</v>
      </c>
      <c r="H40" s="22">
        <f t="shared" si="1"/>
        <v>948.4799999999999</v>
      </c>
      <c r="I40" s="20">
        <v>16</v>
      </c>
      <c r="J40" s="21">
        <v>13</v>
      </c>
      <c r="K40" s="21">
        <v>4</v>
      </c>
    </row>
    <row r="41" spans="3:11" outlineLevel="1" x14ac:dyDescent="0.2">
      <c r="C41" s="17" t="s">
        <v>59</v>
      </c>
      <c r="D41" s="17"/>
      <c r="E41" s="17"/>
      <c r="F41" s="17" t="s">
        <v>47</v>
      </c>
      <c r="G41" s="14">
        <f t="shared" si="0"/>
        <v>1000</v>
      </c>
      <c r="H41" s="22">
        <f t="shared" si="1"/>
        <v>1140</v>
      </c>
      <c r="I41" s="20">
        <v>20</v>
      </c>
      <c r="J41" s="21">
        <v>10</v>
      </c>
      <c r="K41" s="21">
        <v>5</v>
      </c>
    </row>
    <row r="42" spans="3:11" outlineLevel="1" x14ac:dyDescent="0.2">
      <c r="C42" s="17" t="s">
        <v>60</v>
      </c>
      <c r="D42" s="17"/>
      <c r="E42" s="17"/>
      <c r="F42" s="17" t="s">
        <v>47</v>
      </c>
      <c r="G42" s="14">
        <f t="shared" si="0"/>
        <v>639.625</v>
      </c>
      <c r="H42" s="22">
        <f t="shared" si="1"/>
        <v>729.1724999999999</v>
      </c>
      <c r="I42" s="20">
        <v>21.5</v>
      </c>
      <c r="J42" s="21">
        <v>8.5</v>
      </c>
      <c r="K42" s="21">
        <v>3.5</v>
      </c>
    </row>
    <row r="43" spans="3:11" outlineLevel="1" x14ac:dyDescent="0.2">
      <c r="C43" s="17" t="s">
        <v>61</v>
      </c>
      <c r="D43" s="17"/>
      <c r="E43" s="17"/>
      <c r="F43" s="17" t="s">
        <v>47</v>
      </c>
      <c r="G43" s="14">
        <f t="shared" si="0"/>
        <v>639.625</v>
      </c>
      <c r="H43" s="22">
        <f t="shared" si="1"/>
        <v>729.1724999999999</v>
      </c>
      <c r="I43" s="20">
        <v>21.5</v>
      </c>
      <c r="J43" s="21">
        <v>8.5</v>
      </c>
      <c r="K43" s="21">
        <v>3.5</v>
      </c>
    </row>
    <row r="44" spans="3:11" outlineLevel="1" x14ac:dyDescent="0.2">
      <c r="C44" s="17" t="s">
        <v>62</v>
      </c>
      <c r="D44" s="17"/>
      <c r="E44" s="17" t="s">
        <v>63</v>
      </c>
      <c r="F44" s="17"/>
      <c r="G44" s="14">
        <f t="shared" si="0"/>
        <v>252</v>
      </c>
      <c r="H44" s="22">
        <f t="shared" ref="H44:H48" si="6">G44*Salzfaktor</f>
        <v>287.27999999999997</v>
      </c>
      <c r="I44" s="20">
        <v>15</v>
      </c>
      <c r="J44" s="21">
        <v>5.6</v>
      </c>
      <c r="K44" s="21">
        <v>3</v>
      </c>
    </row>
    <row r="45" spans="3:11" outlineLevel="1" x14ac:dyDescent="0.2">
      <c r="C45" s="17"/>
      <c r="D45" s="17"/>
      <c r="E45" s="17"/>
      <c r="F45" s="17"/>
      <c r="G45" s="14">
        <f t="shared" si="0"/>
        <v>0</v>
      </c>
      <c r="H45" s="22">
        <f t="shared" ref="H45:H46" si="7">G45*Salzfaktor</f>
        <v>0</v>
      </c>
      <c r="I45" s="20"/>
      <c r="J45" s="21"/>
      <c r="K45" s="21"/>
    </row>
    <row r="46" spans="3:11" outlineLevel="1" x14ac:dyDescent="0.2">
      <c r="C46" s="17"/>
      <c r="D46" s="17"/>
      <c r="E46" s="17"/>
      <c r="F46" s="17"/>
      <c r="G46" s="14">
        <f t="shared" si="0"/>
        <v>0</v>
      </c>
      <c r="H46" s="22">
        <f t="shared" si="7"/>
        <v>0</v>
      </c>
      <c r="I46" s="20"/>
      <c r="J46" s="21"/>
      <c r="K46" s="21"/>
    </row>
    <row r="47" spans="3:11" outlineLevel="1" x14ac:dyDescent="0.2">
      <c r="C47" s="17"/>
      <c r="D47" s="17"/>
      <c r="E47" s="17"/>
      <c r="F47" s="17"/>
      <c r="G47" s="14">
        <f t="shared" si="0"/>
        <v>0</v>
      </c>
      <c r="H47" s="22">
        <f t="shared" si="6"/>
        <v>0</v>
      </c>
      <c r="I47" s="20"/>
      <c r="J47" s="21"/>
      <c r="K47" s="21"/>
    </row>
    <row r="48" spans="3:11" outlineLevel="1" x14ac:dyDescent="0.2">
      <c r="C48" s="17"/>
      <c r="D48" s="17"/>
      <c r="E48" s="17"/>
      <c r="F48" s="17"/>
      <c r="G48" s="14">
        <f t="shared" si="0"/>
        <v>0</v>
      </c>
      <c r="H48" s="22">
        <f t="shared" si="6"/>
        <v>0</v>
      </c>
      <c r="I48" s="20"/>
      <c r="J48" s="21"/>
      <c r="K48" s="21"/>
    </row>
    <row r="49" spans="2:11" outlineLevel="1" x14ac:dyDescent="0.2">
      <c r="C49" s="17"/>
      <c r="D49" s="17"/>
      <c r="E49" s="17"/>
      <c r="F49" s="17"/>
      <c r="G49" s="14">
        <f t="shared" si="0"/>
        <v>0</v>
      </c>
      <c r="H49" s="22">
        <f t="shared" si="1"/>
        <v>0</v>
      </c>
      <c r="I49" s="20"/>
      <c r="J49" s="21"/>
      <c r="K49" s="21"/>
    </row>
    <row r="50" spans="2:11" outlineLevel="1" x14ac:dyDescent="0.2">
      <c r="C50" s="17"/>
      <c r="D50" s="17"/>
      <c r="E50" s="17"/>
      <c r="F50" s="17"/>
      <c r="G50" s="14">
        <f t="shared" si="0"/>
        <v>0</v>
      </c>
      <c r="H50" s="22">
        <f t="shared" ref="H50" si="8">G50*Salzfaktor</f>
        <v>0</v>
      </c>
      <c r="I50" s="20"/>
      <c r="J50" s="21"/>
      <c r="K50" s="21"/>
    </row>
    <row r="51" spans="2:11" outlineLevel="1" x14ac:dyDescent="0.2">
      <c r="C51" s="17"/>
      <c r="D51" s="17"/>
      <c r="E51" s="17"/>
      <c r="F51" s="17"/>
      <c r="G51" s="14">
        <f t="shared" si="0"/>
        <v>0</v>
      </c>
      <c r="H51" s="22">
        <f t="shared" si="1"/>
        <v>0</v>
      </c>
      <c r="I51" s="20"/>
      <c r="J51" s="21"/>
      <c r="K51" s="21"/>
    </row>
    <row r="52" spans="2:11" outlineLevel="1" x14ac:dyDescent="0.2">
      <c r="C52" s="23"/>
      <c r="D52" s="23"/>
      <c r="E52" s="23"/>
      <c r="F52" s="23"/>
      <c r="G52" s="24">
        <f>SUM(G3:G51)</f>
        <v>30091.886500000001</v>
      </c>
      <c r="H52" s="24">
        <f>SUM(H3:H51)</f>
        <v>37304.750610000003</v>
      </c>
      <c r="I52" s="25"/>
      <c r="J52" s="25"/>
      <c r="K52" s="25"/>
    </row>
    <row r="53" spans="2:11" ht="24.95" customHeight="1" x14ac:dyDescent="0.2">
      <c r="B53" s="1" t="s">
        <v>64</v>
      </c>
      <c r="C53" s="26"/>
      <c r="D53" s="27"/>
      <c r="E53" s="27"/>
      <c r="F53" s="27"/>
      <c r="I53" s="27"/>
      <c r="J53" s="27"/>
      <c r="K53" s="27"/>
    </row>
    <row r="54" spans="2:11" ht="20.100000000000001" customHeight="1" outlineLevel="1" x14ac:dyDescent="0.2">
      <c r="C54" s="28" t="s">
        <v>1</v>
      </c>
      <c r="D54" s="28" t="s">
        <v>2</v>
      </c>
      <c r="E54" s="28" t="s">
        <v>3</v>
      </c>
      <c r="F54" s="28" t="s">
        <v>4</v>
      </c>
      <c r="G54" s="3" t="s">
        <v>5</v>
      </c>
      <c r="H54" s="3" t="s">
        <v>6</v>
      </c>
      <c r="I54" s="28" t="s">
        <v>65</v>
      </c>
      <c r="J54" s="28" t="s">
        <v>66</v>
      </c>
      <c r="K54" s="28" t="s">
        <v>67</v>
      </c>
    </row>
    <row r="55" spans="2:11" outlineLevel="1" x14ac:dyDescent="0.2">
      <c r="C55" s="4" t="s">
        <v>68</v>
      </c>
      <c r="D55" s="4"/>
      <c r="E55" s="4"/>
      <c r="F55" s="4"/>
      <c r="G55" s="5">
        <f t="shared" ref="G55:G87" si="9">((I55/2)^2*PI()*J55)+((I55/2)^2*PI()*K55)/3</f>
        <v>21.912608758788807</v>
      </c>
      <c r="H55" s="6">
        <f t="shared" ref="H55" si="10">$G55*Salzfaktor</f>
        <v>24.980373985019238</v>
      </c>
      <c r="I55" s="7">
        <v>3</v>
      </c>
      <c r="J55" s="8">
        <v>2.5</v>
      </c>
      <c r="K55" s="8">
        <v>1.8</v>
      </c>
    </row>
    <row r="56" spans="2:11" outlineLevel="1" x14ac:dyDescent="0.2">
      <c r="C56" s="15" t="s">
        <v>69</v>
      </c>
      <c r="D56" s="15"/>
      <c r="E56" s="15"/>
      <c r="F56" s="15"/>
      <c r="G56" s="29">
        <f t="shared" si="9"/>
        <v>39.760782021995823</v>
      </c>
      <c r="H56" s="22">
        <f t="shared" ref="H56:H87" si="11">$G56*Salzfaktor</f>
        <v>45.327291505075237</v>
      </c>
      <c r="I56" s="18">
        <v>4.5</v>
      </c>
      <c r="J56" s="19">
        <v>1.5</v>
      </c>
      <c r="K56" s="19">
        <v>3</v>
      </c>
    </row>
    <row r="57" spans="2:11" outlineLevel="1" x14ac:dyDescent="0.2">
      <c r="C57" s="17" t="s">
        <v>70</v>
      </c>
      <c r="D57" s="17"/>
      <c r="E57" s="17"/>
      <c r="F57" s="17"/>
      <c r="G57" s="29">
        <f t="shared" si="9"/>
        <v>46.498712865782529</v>
      </c>
      <c r="H57" s="30">
        <f t="shared" si="11"/>
        <v>53.008532666992082</v>
      </c>
      <c r="I57" s="20">
        <v>3.8</v>
      </c>
      <c r="J57" s="21">
        <v>3.5</v>
      </c>
      <c r="K57" s="21">
        <v>1.8</v>
      </c>
    </row>
    <row r="58" spans="2:11" outlineLevel="1" x14ac:dyDescent="0.2">
      <c r="C58" s="15" t="s">
        <v>71</v>
      </c>
      <c r="D58" s="17"/>
      <c r="E58" s="17"/>
      <c r="F58" s="17"/>
      <c r="G58" s="29">
        <f t="shared" si="9"/>
        <v>49.774608605313283</v>
      </c>
      <c r="H58" s="30">
        <f t="shared" si="11"/>
        <v>56.743053810057134</v>
      </c>
      <c r="I58" s="20">
        <v>3.9</v>
      </c>
      <c r="J58" s="21">
        <v>3.5</v>
      </c>
      <c r="K58" s="21">
        <v>2</v>
      </c>
    </row>
    <row r="59" spans="2:11" outlineLevel="1" x14ac:dyDescent="0.2">
      <c r="C59" s="17" t="s">
        <v>72</v>
      </c>
      <c r="D59" s="17"/>
      <c r="E59" s="17"/>
      <c r="F59" s="17"/>
      <c r="G59" s="29">
        <f t="shared" si="9"/>
        <v>74.220126441058852</v>
      </c>
      <c r="H59" s="30">
        <f t="shared" si="11"/>
        <v>84.610944142807085</v>
      </c>
      <c r="I59" s="20">
        <v>4.5</v>
      </c>
      <c r="J59" s="21">
        <v>4</v>
      </c>
      <c r="K59" s="21">
        <v>2</v>
      </c>
    </row>
    <row r="60" spans="2:11" outlineLevel="1" x14ac:dyDescent="0.2">
      <c r="C60" s="15" t="s">
        <v>73</v>
      </c>
      <c r="D60" s="17"/>
      <c r="E60" s="17"/>
      <c r="F60" s="17"/>
      <c r="G60" s="29">
        <f t="shared" si="9"/>
        <v>101.4472627721704</v>
      </c>
      <c r="H60" s="30">
        <f t="shared" si="11"/>
        <v>115.64987956027426</v>
      </c>
      <c r="I60" s="20">
        <v>5</v>
      </c>
      <c r="J60" s="21">
        <v>4</v>
      </c>
      <c r="K60" s="21">
        <v>3.5</v>
      </c>
    </row>
    <row r="61" spans="2:11" outlineLevel="1" x14ac:dyDescent="0.2">
      <c r="C61" s="17" t="s">
        <v>74</v>
      </c>
      <c r="D61" s="17"/>
      <c r="E61" s="17"/>
      <c r="F61" s="17"/>
      <c r="G61" s="29">
        <f t="shared" si="9"/>
        <v>125.9189605466959</v>
      </c>
      <c r="H61" s="30">
        <f t="shared" si="11"/>
        <v>143.54761502323331</v>
      </c>
      <c r="I61" s="20">
        <v>5.5</v>
      </c>
      <c r="J61" s="21">
        <v>4.3</v>
      </c>
      <c r="K61" s="21">
        <v>3</v>
      </c>
    </row>
    <row r="62" spans="2:11" outlineLevel="1" x14ac:dyDescent="0.2">
      <c r="C62" s="15" t="s">
        <v>75</v>
      </c>
      <c r="D62" s="17"/>
      <c r="E62" s="17"/>
      <c r="F62" s="17"/>
      <c r="G62" s="29">
        <f t="shared" si="9"/>
        <v>149.88014951501304</v>
      </c>
      <c r="H62" s="30">
        <f t="shared" si="11"/>
        <v>170.86337044711485</v>
      </c>
      <c r="I62" s="20">
        <v>5</v>
      </c>
      <c r="J62" s="21">
        <v>6.2</v>
      </c>
      <c r="K62" s="21">
        <v>4.3</v>
      </c>
    </row>
    <row r="63" spans="2:11" outlineLevel="1" x14ac:dyDescent="0.2">
      <c r="C63" s="17" t="s">
        <v>76</v>
      </c>
      <c r="D63" s="17" t="s">
        <v>77</v>
      </c>
      <c r="E63" s="17"/>
      <c r="F63" s="17"/>
      <c r="G63" s="29">
        <f t="shared" si="9"/>
        <v>150.53464798451094</v>
      </c>
      <c r="H63" s="30">
        <f t="shared" si="11"/>
        <v>171.60949870234245</v>
      </c>
      <c r="I63" s="20">
        <v>5</v>
      </c>
      <c r="J63" s="21">
        <v>6.9</v>
      </c>
      <c r="K63" s="21">
        <v>2.2999999999999998</v>
      </c>
    </row>
    <row r="64" spans="2:11" outlineLevel="1" x14ac:dyDescent="0.2">
      <c r="C64" s="15" t="s">
        <v>78</v>
      </c>
      <c r="D64" s="17"/>
      <c r="E64" s="17"/>
      <c r="F64" s="17"/>
      <c r="G64" s="29">
        <f t="shared" si="9"/>
        <v>150.46919813756114</v>
      </c>
      <c r="H64" s="30">
        <f t="shared" si="11"/>
        <v>171.53488587681969</v>
      </c>
      <c r="I64" s="20">
        <v>5.5</v>
      </c>
      <c r="J64" s="21">
        <v>5</v>
      </c>
      <c r="K64" s="21">
        <v>4</v>
      </c>
    </row>
    <row r="65" spans="3:11" outlineLevel="1" x14ac:dyDescent="0.2">
      <c r="C65" s="17" t="s">
        <v>79</v>
      </c>
      <c r="D65" s="17" t="s">
        <v>80</v>
      </c>
      <c r="E65" s="17"/>
      <c r="F65" s="17"/>
      <c r="G65" s="29">
        <f t="shared" si="9"/>
        <v>149.67725498946871</v>
      </c>
      <c r="H65" s="30">
        <f t="shared" si="11"/>
        <v>170.63207068799431</v>
      </c>
      <c r="I65" s="20">
        <v>5.5</v>
      </c>
      <c r="J65" s="21">
        <v>5.0999999999999996</v>
      </c>
      <c r="K65" s="21">
        <v>3.6</v>
      </c>
    </row>
    <row r="66" spans="3:11" outlineLevel="1" x14ac:dyDescent="0.2">
      <c r="C66" s="15" t="s">
        <v>81</v>
      </c>
      <c r="D66" s="17"/>
      <c r="E66" s="17"/>
      <c r="F66" s="17"/>
      <c r="G66" s="29">
        <f t="shared" si="9"/>
        <v>160.91656450707399</v>
      </c>
      <c r="H66" s="30">
        <f t="shared" si="11"/>
        <v>183.44488353806432</v>
      </c>
      <c r="I66" s="20">
        <v>5.6</v>
      </c>
      <c r="J66" s="21">
        <v>5.2</v>
      </c>
      <c r="K66" s="21">
        <v>4</v>
      </c>
    </row>
    <row r="67" spans="3:11" outlineLevel="1" x14ac:dyDescent="0.2">
      <c r="C67" s="17" t="s">
        <v>82</v>
      </c>
      <c r="D67" s="17"/>
      <c r="E67" s="17"/>
      <c r="F67" s="17"/>
      <c r="G67" s="29">
        <f t="shared" si="9"/>
        <v>180.56303776507335</v>
      </c>
      <c r="H67" s="30">
        <f t="shared" si="11"/>
        <v>205.84186305218358</v>
      </c>
      <c r="I67" s="20">
        <v>5.5</v>
      </c>
      <c r="J67" s="21">
        <v>6.6</v>
      </c>
      <c r="K67" s="21">
        <v>3</v>
      </c>
    </row>
    <row r="68" spans="3:11" outlineLevel="1" x14ac:dyDescent="0.2">
      <c r="C68" s="15" t="s">
        <v>83</v>
      </c>
      <c r="D68" s="17" t="s">
        <v>84</v>
      </c>
      <c r="E68" s="17"/>
      <c r="F68" s="17"/>
      <c r="G68" s="29">
        <f t="shared" si="9"/>
        <v>200.36161646738401</v>
      </c>
      <c r="H68" s="30">
        <f t="shared" si="11"/>
        <v>228.41224277281776</v>
      </c>
      <c r="I68" s="20">
        <v>5.5</v>
      </c>
      <c r="J68" s="21">
        <v>7.1</v>
      </c>
      <c r="K68" s="21">
        <v>4</v>
      </c>
    </row>
    <row r="69" spans="3:11" outlineLevel="1" x14ac:dyDescent="0.2">
      <c r="C69" s="17" t="s">
        <v>85</v>
      </c>
      <c r="D69" s="17"/>
      <c r="E69" s="17"/>
      <c r="F69" s="17"/>
      <c r="G69" s="29">
        <f t="shared" si="9"/>
        <v>201.9455027635689</v>
      </c>
      <c r="H69" s="30">
        <f t="shared" si="11"/>
        <v>230.21787315046853</v>
      </c>
      <c r="I69" s="20">
        <v>5.5</v>
      </c>
      <c r="J69" s="21">
        <v>7.5</v>
      </c>
      <c r="K69" s="21">
        <v>3</v>
      </c>
    </row>
    <row r="70" spans="3:11" outlineLevel="1" x14ac:dyDescent="0.2">
      <c r="C70" s="15" t="s">
        <v>86</v>
      </c>
      <c r="D70" s="17" t="s">
        <v>87</v>
      </c>
      <c r="E70" s="17"/>
      <c r="F70" s="17"/>
      <c r="G70" s="29">
        <f t="shared" si="9"/>
        <v>200.31305268094732</v>
      </c>
      <c r="H70" s="30">
        <f t="shared" si="11"/>
        <v>228.35688005627992</v>
      </c>
      <c r="I70" s="20">
        <v>5.7</v>
      </c>
      <c r="J70" s="21">
        <v>6.2</v>
      </c>
      <c r="K70" s="21">
        <v>4.95</v>
      </c>
    </row>
    <row r="71" spans="3:11" outlineLevel="1" x14ac:dyDescent="0.2">
      <c r="C71" s="17" t="s">
        <v>88</v>
      </c>
      <c r="D71" s="17"/>
      <c r="E71" s="17"/>
      <c r="F71" s="17"/>
      <c r="G71" s="29">
        <f t="shared" si="9"/>
        <v>201.69024836046469</v>
      </c>
      <c r="H71" s="30">
        <f t="shared" si="11"/>
        <v>229.92688313092972</v>
      </c>
      <c r="I71" s="20">
        <v>6</v>
      </c>
      <c r="J71" s="21">
        <v>5.8</v>
      </c>
      <c r="K71" s="21">
        <v>4</v>
      </c>
    </row>
    <row r="72" spans="3:11" outlineLevel="1" x14ac:dyDescent="0.2">
      <c r="C72" s="15" t="s">
        <v>89</v>
      </c>
      <c r="D72" s="17" t="s">
        <v>90</v>
      </c>
      <c r="E72" s="17"/>
      <c r="F72" s="17"/>
      <c r="G72" s="29">
        <f t="shared" si="9"/>
        <v>250.67291381768558</v>
      </c>
      <c r="H72" s="30">
        <f t="shared" si="11"/>
        <v>285.76712175216153</v>
      </c>
      <c r="I72" s="20">
        <v>5</v>
      </c>
      <c r="J72" s="21">
        <v>12</v>
      </c>
      <c r="K72" s="21">
        <v>2.2999999999999998</v>
      </c>
    </row>
    <row r="73" spans="3:11" outlineLevel="1" x14ac:dyDescent="0.2">
      <c r="C73" s="17" t="s">
        <v>91</v>
      </c>
      <c r="D73" s="17"/>
      <c r="E73" s="17"/>
      <c r="F73" s="17"/>
      <c r="G73" s="29">
        <f t="shared" si="9"/>
        <v>251.04597794529937</v>
      </c>
      <c r="H73" s="30">
        <f t="shared" si="11"/>
        <v>286.19241485764127</v>
      </c>
      <c r="I73" s="20">
        <v>5.5</v>
      </c>
      <c r="J73" s="21">
        <v>9.1</v>
      </c>
      <c r="K73" s="21">
        <v>4.4000000000000004</v>
      </c>
    </row>
    <row r="74" spans="3:11" outlineLevel="1" x14ac:dyDescent="0.2">
      <c r="C74" s="15" t="s">
        <v>92</v>
      </c>
      <c r="D74" s="17"/>
      <c r="E74" s="17"/>
      <c r="F74" s="17"/>
      <c r="G74" s="29">
        <f t="shared" si="9"/>
        <v>250.04124425480381</v>
      </c>
      <c r="H74" s="30">
        <f t="shared" si="11"/>
        <v>285.04701845047634</v>
      </c>
      <c r="I74" s="20">
        <v>6.12</v>
      </c>
      <c r="J74" s="21">
        <v>7</v>
      </c>
      <c r="K74" s="21">
        <v>4.5</v>
      </c>
    </row>
    <row r="75" spans="3:11" outlineLevel="1" x14ac:dyDescent="0.2">
      <c r="C75" s="17" t="s">
        <v>93</v>
      </c>
      <c r="D75" s="17"/>
      <c r="E75" s="17"/>
      <c r="F75" s="17"/>
      <c r="G75" s="29">
        <f t="shared" si="9"/>
        <v>251.02179815384224</v>
      </c>
      <c r="H75" s="30">
        <f t="shared" si="11"/>
        <v>286.16484989538014</v>
      </c>
      <c r="I75" s="20">
        <v>6.12</v>
      </c>
      <c r="J75" s="21">
        <v>7.2</v>
      </c>
      <c r="K75" s="21">
        <v>4</v>
      </c>
    </row>
    <row r="76" spans="3:11" outlineLevel="1" x14ac:dyDescent="0.2">
      <c r="C76" s="15" t="s">
        <v>94</v>
      </c>
      <c r="D76" s="17" t="s">
        <v>77</v>
      </c>
      <c r="E76" s="17"/>
      <c r="F76" s="17"/>
      <c r="G76" s="29">
        <f t="shared" si="9"/>
        <v>250.04124425480379</v>
      </c>
      <c r="H76" s="30">
        <f t="shared" si="11"/>
        <v>285.04701845047629</v>
      </c>
      <c r="I76" s="20">
        <v>6.12</v>
      </c>
      <c r="J76" s="21">
        <v>7.5</v>
      </c>
      <c r="K76" s="21">
        <v>3</v>
      </c>
    </row>
    <row r="77" spans="3:11" outlineLevel="1" x14ac:dyDescent="0.2">
      <c r="C77" s="17" t="s">
        <v>95</v>
      </c>
      <c r="D77" s="17"/>
      <c r="E77" s="17"/>
      <c r="F77" s="17"/>
      <c r="G77" s="29">
        <f t="shared" si="9"/>
        <v>303.97170870191837</v>
      </c>
      <c r="H77" s="30">
        <f t="shared" si="11"/>
        <v>346.52774792018693</v>
      </c>
      <c r="I77" s="20">
        <v>6.12</v>
      </c>
      <c r="J77" s="21">
        <v>9</v>
      </c>
      <c r="K77" s="21">
        <v>4</v>
      </c>
    </row>
    <row r="78" spans="3:11" outlineLevel="1" x14ac:dyDescent="0.2">
      <c r="C78" s="15" t="s">
        <v>96</v>
      </c>
      <c r="D78" s="17" t="s">
        <v>97</v>
      </c>
      <c r="E78" s="17"/>
      <c r="F78" s="17"/>
      <c r="G78" s="29">
        <f t="shared" si="9"/>
        <v>348.75448366031009</v>
      </c>
      <c r="H78" s="30">
        <f t="shared" si="11"/>
        <v>397.58011137275349</v>
      </c>
      <c r="I78" s="20">
        <v>5.8</v>
      </c>
      <c r="J78" s="21">
        <v>11.7</v>
      </c>
      <c r="K78" s="21">
        <v>4.5</v>
      </c>
    </row>
    <row r="79" spans="3:11" outlineLevel="1" x14ac:dyDescent="0.2">
      <c r="C79" s="17" t="s">
        <v>98</v>
      </c>
      <c r="D79" s="17" t="s">
        <v>99</v>
      </c>
      <c r="E79" s="17"/>
      <c r="F79" s="17"/>
      <c r="G79" s="29">
        <f t="shared" si="9"/>
        <v>351.03829585576375</v>
      </c>
      <c r="H79" s="30">
        <f t="shared" si="11"/>
        <v>400.18365727557062</v>
      </c>
      <c r="I79" s="20">
        <v>6.12</v>
      </c>
      <c r="J79" s="21">
        <v>10.6</v>
      </c>
      <c r="K79" s="21">
        <v>4</v>
      </c>
    </row>
    <row r="80" spans="3:11" outlineLevel="1" x14ac:dyDescent="0.2">
      <c r="C80" s="17" t="s">
        <v>100</v>
      </c>
      <c r="D80" s="17" t="s">
        <v>101</v>
      </c>
      <c r="E80" s="17"/>
      <c r="F80" s="17"/>
      <c r="G80" s="29">
        <f t="shared" si="9"/>
        <v>349.56746500720607</v>
      </c>
      <c r="H80" s="30">
        <f t="shared" si="11"/>
        <v>398.50691010821487</v>
      </c>
      <c r="I80" s="20">
        <v>6.12</v>
      </c>
      <c r="J80" s="21">
        <v>10.35</v>
      </c>
      <c r="K80" s="21">
        <v>4.5999999999999996</v>
      </c>
    </row>
    <row r="81" spans="3:11" outlineLevel="1" x14ac:dyDescent="0.2">
      <c r="C81" s="17" t="s">
        <v>102</v>
      </c>
      <c r="D81" s="17" t="s">
        <v>103</v>
      </c>
      <c r="E81" s="17"/>
      <c r="F81" s="17"/>
      <c r="G81" s="29">
        <f t="shared" si="9"/>
        <v>601.50365511880216</v>
      </c>
      <c r="H81" s="30">
        <f t="shared" si="11"/>
        <v>685.71416683543441</v>
      </c>
      <c r="I81" s="20">
        <v>7.56</v>
      </c>
      <c r="J81" s="21">
        <v>11.6</v>
      </c>
      <c r="K81" s="21">
        <v>5.4</v>
      </c>
    </row>
    <row r="82" spans="3:11" outlineLevel="1" x14ac:dyDescent="0.2">
      <c r="C82" s="17" t="s">
        <v>104</v>
      </c>
      <c r="D82" s="17" t="s">
        <v>105</v>
      </c>
      <c r="E82" s="17"/>
      <c r="F82" s="17" t="s">
        <v>106</v>
      </c>
      <c r="G82" s="29">
        <v>350</v>
      </c>
      <c r="H82" s="30">
        <f t="shared" si="11"/>
        <v>398.99999999999994</v>
      </c>
      <c r="I82" s="20"/>
      <c r="J82" s="21"/>
      <c r="K82" s="21"/>
    </row>
    <row r="83" spans="3:11" outlineLevel="1" x14ac:dyDescent="0.2">
      <c r="C83" s="17" t="s">
        <v>107</v>
      </c>
      <c r="D83" s="17" t="s">
        <v>108</v>
      </c>
      <c r="E83" s="17"/>
      <c r="F83" s="31" t="s">
        <v>109</v>
      </c>
      <c r="G83" s="29">
        <f t="shared" ref="G83" si="12">((I83/2)^2*PI()*J83)+((I83/2)^2*PI()*K83)/3</f>
        <v>603.03852733360327</v>
      </c>
      <c r="H83" s="30">
        <f t="shared" si="11"/>
        <v>687.46392116030768</v>
      </c>
      <c r="I83" s="20">
        <v>7.5</v>
      </c>
      <c r="J83" s="21">
        <f>10.94+0.66</f>
        <v>11.6</v>
      </c>
      <c r="K83" s="21">
        <v>6.15</v>
      </c>
    </row>
    <row r="84" spans="3:11" outlineLevel="1" x14ac:dyDescent="0.2">
      <c r="C84" s="17" t="s">
        <v>110</v>
      </c>
      <c r="D84" s="17" t="s">
        <v>111</v>
      </c>
      <c r="E84" s="17" t="s">
        <v>112</v>
      </c>
      <c r="F84" s="17"/>
      <c r="G84" s="29">
        <v>29</v>
      </c>
      <c r="H84" s="30">
        <v>32</v>
      </c>
      <c r="I84" s="20"/>
      <c r="J84" s="21"/>
      <c r="K84" s="21"/>
    </row>
    <row r="85" spans="3:11" outlineLevel="1" x14ac:dyDescent="0.2">
      <c r="C85" s="17" t="s">
        <v>113</v>
      </c>
      <c r="D85" s="17" t="s">
        <v>77</v>
      </c>
      <c r="E85" s="17"/>
      <c r="F85" s="17" t="s">
        <v>114</v>
      </c>
      <c r="G85" s="29">
        <f t="shared" si="9"/>
        <v>350.01779608253611</v>
      </c>
      <c r="H85" s="30">
        <f t="shared" si="11"/>
        <v>399.02028753409115</v>
      </c>
      <c r="I85" s="20">
        <v>5.93</v>
      </c>
      <c r="J85" s="21">
        <v>11.08</v>
      </c>
      <c r="K85" s="21">
        <v>4.78</v>
      </c>
    </row>
    <row r="86" spans="3:11" outlineLevel="1" x14ac:dyDescent="0.2">
      <c r="C86" s="17"/>
      <c r="D86" s="17"/>
      <c r="E86" s="17"/>
      <c r="F86" s="17"/>
      <c r="G86" s="29">
        <f t="shared" si="9"/>
        <v>0</v>
      </c>
      <c r="H86" s="30">
        <f t="shared" si="11"/>
        <v>0</v>
      </c>
      <c r="I86" s="20"/>
      <c r="J86" s="21"/>
      <c r="K86" s="21"/>
    </row>
    <row r="87" spans="3:11" outlineLevel="1" x14ac:dyDescent="0.2">
      <c r="C87" s="23"/>
      <c r="D87" s="23"/>
      <c r="E87" s="23"/>
      <c r="F87" s="23"/>
      <c r="G87" s="24">
        <f t="shared" si="9"/>
        <v>0</v>
      </c>
      <c r="H87" s="32">
        <f t="shared" si="11"/>
        <v>0</v>
      </c>
      <c r="I87" s="23"/>
      <c r="J87" s="23"/>
      <c r="K87" s="23"/>
    </row>
  </sheetData>
  <sheetProtection algorithmName="SHA-512" hashValue="nA+6G4XD3UKQsIWwd94QQNFRHrYYF602cIcI/2CmaH+XqscnOe9pg6zRAcuKdrYNYmkybHeUVruPV+dncIwgug==" saltValue="xpurwt2P5W9p/RZHmGFBMA==" spinCount="100000" sheet="1" objects="1" scenarios="1" selectLockedCells="1" selectUnlockedCells="1"/>
  <printOptions horizontalCentered="1"/>
  <pageMargins left="0.70866141732283472" right="0.70866141732283472" top="0.78740157480314965" bottom="0.78740157480314965" header="0.31496062992125984" footer="0.31496062992125984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Salzlagerstätten</vt:lpstr>
    </vt:vector>
  </TitlesOfParts>
  <Company>ASBNET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Hoegl Alexander</dc:creator>
  <cp:lastModifiedBy>Christian Pecharda</cp:lastModifiedBy>
  <dcterms:created xsi:type="dcterms:W3CDTF">2015-01-23T09:10:00Z</dcterms:created>
  <dcterms:modified xsi:type="dcterms:W3CDTF">2015-02-24T15:23:13Z</dcterms:modified>
</cp:coreProperties>
</file>